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hopowercompany.sharepoint.com/sites/2023GeneralRateCaseWork-Product/Shared Documents/General/Idaho 2025 GRC/Testimony/Brady Testimony/"/>
    </mc:Choice>
  </mc:AlternateContent>
  <xr:revisionPtr revIDLastSave="11" documentId="8_{C4AC86AF-32E3-4516-BB8F-B46AE13AF5E7}" xr6:coauthVersionLast="47" xr6:coauthVersionMax="47" xr10:uidLastSave="{9B3EE644-5B62-41B7-8545-73E57A94D1BD}"/>
  <bookViews>
    <workbookView xWindow="28680" yWindow="-120" windowWidth="29040" windowHeight="15720" xr2:uid="{092CC07B-3C6A-4FA9-94D3-21C99B30F2E8}"/>
  </bookViews>
  <sheets>
    <sheet name="2025 TY Revenue Forecast" sheetId="1" r:id="rId1"/>
  </sheets>
  <definedNames>
    <definedName name="_xlnm.Print_Area" localSheetId="0">'2025 TY Revenue Forecast'!$A$1:$N$121</definedName>
    <definedName name="_xlnm.Print_Titles" localSheetId="0">'2025 TY Revenue Forecast'!$A:$A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  <c r="C57" i="1"/>
  <c r="D57" i="1"/>
  <c r="E57" i="1"/>
  <c r="F57" i="1"/>
  <c r="G57" i="1"/>
  <c r="H57" i="1"/>
  <c r="I57" i="1"/>
  <c r="J57" i="1"/>
  <c r="K57" i="1"/>
  <c r="L57" i="1"/>
  <c r="M57" i="1"/>
  <c r="B59" i="1"/>
  <c r="C59" i="1"/>
  <c r="D59" i="1"/>
  <c r="E59" i="1"/>
  <c r="F59" i="1"/>
  <c r="G59" i="1"/>
  <c r="H59" i="1"/>
  <c r="I59" i="1"/>
  <c r="J59" i="1"/>
  <c r="K59" i="1"/>
  <c r="L59" i="1"/>
  <c r="M59" i="1"/>
  <c r="B61" i="1"/>
  <c r="C61" i="1"/>
  <c r="D61" i="1"/>
  <c r="E61" i="1"/>
  <c r="F61" i="1"/>
  <c r="G61" i="1"/>
  <c r="H61" i="1"/>
  <c r="I61" i="1"/>
  <c r="J61" i="1"/>
  <c r="K61" i="1"/>
  <c r="L61" i="1"/>
  <c r="M61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B119" i="1"/>
  <c r="N68" i="1"/>
  <c r="H115" i="1"/>
  <c r="G115" i="1"/>
  <c r="F115" i="1"/>
  <c r="E115" i="1"/>
  <c r="D115" i="1"/>
  <c r="C115" i="1"/>
  <c r="B115" i="1"/>
  <c r="M114" i="1"/>
  <c r="M113" i="1"/>
  <c r="L113" i="1"/>
  <c r="K113" i="1"/>
  <c r="J113" i="1"/>
  <c r="D113" i="1"/>
  <c r="M111" i="1"/>
  <c r="L111" i="1"/>
  <c r="K111" i="1"/>
  <c r="J111" i="1"/>
  <c r="I111" i="1"/>
  <c r="H111" i="1"/>
  <c r="M109" i="1"/>
  <c r="L109" i="1"/>
  <c r="C107" i="1"/>
  <c r="B107" i="1"/>
  <c r="K106" i="1"/>
  <c r="J106" i="1"/>
  <c r="G105" i="1"/>
  <c r="F105" i="1"/>
  <c r="E105" i="1"/>
  <c r="D105" i="1"/>
  <c r="C105" i="1"/>
  <c r="B105" i="1"/>
  <c r="M104" i="1"/>
  <c r="L104" i="1"/>
  <c r="K104" i="1"/>
  <c r="K103" i="1"/>
  <c r="J103" i="1"/>
  <c r="I103" i="1"/>
  <c r="H103" i="1"/>
  <c r="G103" i="1"/>
  <c r="F103" i="1"/>
  <c r="E103" i="1"/>
  <c r="D103" i="1"/>
  <c r="C103" i="1"/>
  <c r="B103" i="1"/>
  <c r="B102" i="1"/>
  <c r="M101" i="1"/>
  <c r="L101" i="1"/>
  <c r="K101" i="1"/>
  <c r="J101" i="1"/>
  <c r="I101" i="1"/>
  <c r="H101" i="1"/>
  <c r="G101" i="1"/>
  <c r="F101" i="1"/>
  <c r="I115" i="1"/>
  <c r="N90" i="1"/>
  <c r="N89" i="1"/>
  <c r="I113" i="1"/>
  <c r="H113" i="1"/>
  <c r="G113" i="1"/>
  <c r="F113" i="1"/>
  <c r="E113" i="1"/>
  <c r="N85" i="1"/>
  <c r="L106" i="1"/>
  <c r="I106" i="1"/>
  <c r="H106" i="1"/>
  <c r="G106" i="1"/>
  <c r="F76" i="1"/>
  <c r="F98" i="1" s="1"/>
  <c r="M115" i="1"/>
  <c r="L115" i="1"/>
  <c r="K115" i="1"/>
  <c r="L114" i="1"/>
  <c r="K114" i="1"/>
  <c r="J114" i="1"/>
  <c r="I114" i="1"/>
  <c r="H114" i="1"/>
  <c r="G114" i="1"/>
  <c r="F114" i="1"/>
  <c r="E114" i="1"/>
  <c r="D114" i="1"/>
  <c r="C114" i="1"/>
  <c r="N62" i="1"/>
  <c r="C113" i="1"/>
  <c r="B113" i="1"/>
  <c r="G111" i="1"/>
  <c r="F111" i="1"/>
  <c r="E111" i="1"/>
  <c r="D111" i="1"/>
  <c r="C111" i="1"/>
  <c r="K109" i="1"/>
  <c r="J109" i="1"/>
  <c r="M107" i="1"/>
  <c r="L107" i="1"/>
  <c r="K107" i="1"/>
  <c r="J107" i="1"/>
  <c r="I107" i="1"/>
  <c r="H107" i="1"/>
  <c r="G107" i="1"/>
  <c r="F107" i="1"/>
  <c r="E107" i="1"/>
  <c r="F106" i="1"/>
  <c r="E106" i="1"/>
  <c r="D106" i="1"/>
  <c r="C106" i="1"/>
  <c r="M105" i="1"/>
  <c r="L105" i="1"/>
  <c r="K105" i="1"/>
  <c r="J105" i="1"/>
  <c r="I105" i="1"/>
  <c r="H105" i="1"/>
  <c r="J104" i="1"/>
  <c r="I104" i="1"/>
  <c r="H104" i="1"/>
  <c r="G104" i="1"/>
  <c r="E104" i="1"/>
  <c r="M103" i="1"/>
  <c r="L103" i="1"/>
  <c r="M102" i="1"/>
  <c r="L102" i="1"/>
  <c r="H102" i="1"/>
  <c r="F102" i="1"/>
  <c r="E102" i="1"/>
  <c r="D102" i="1"/>
  <c r="C102" i="1"/>
  <c r="E101" i="1"/>
  <c r="D101" i="1"/>
  <c r="C101" i="1"/>
  <c r="J37" i="1"/>
  <c r="J87" i="1" s="1"/>
  <c r="I37" i="1"/>
  <c r="I87" i="1" s="1"/>
  <c r="H37" i="1"/>
  <c r="H87" i="1" s="1"/>
  <c r="G37" i="1"/>
  <c r="G87" i="1" s="1"/>
  <c r="F37" i="1"/>
  <c r="F87" i="1" s="1"/>
  <c r="E37" i="1"/>
  <c r="E87" i="1" s="1"/>
  <c r="D37" i="1"/>
  <c r="D87" i="1" s="1"/>
  <c r="C37" i="1"/>
  <c r="C87" i="1" s="1"/>
  <c r="B37" i="1"/>
  <c r="B87" i="1" s="1"/>
  <c r="N36" i="1"/>
  <c r="M37" i="1"/>
  <c r="M87" i="1" s="1"/>
  <c r="L37" i="1"/>
  <c r="L87" i="1" s="1"/>
  <c r="K37" i="1"/>
  <c r="K87" i="1" s="1"/>
  <c r="N34" i="1"/>
  <c r="L33" i="1"/>
  <c r="L86" i="1" s="1"/>
  <c r="F33" i="1"/>
  <c r="F86" i="1" s="1"/>
  <c r="D33" i="1"/>
  <c r="D86" i="1" s="1"/>
  <c r="E33" i="1"/>
  <c r="E86" i="1" s="1"/>
  <c r="C33" i="1"/>
  <c r="C86" i="1" s="1"/>
  <c r="N31" i="1"/>
  <c r="M33" i="1"/>
  <c r="M86" i="1" s="1"/>
  <c r="K33" i="1"/>
  <c r="K86" i="1" s="1"/>
  <c r="K92" i="1" s="1"/>
  <c r="J33" i="1"/>
  <c r="J86" i="1" s="1"/>
  <c r="I33" i="1"/>
  <c r="I86" i="1" s="1"/>
  <c r="H33" i="1"/>
  <c r="H86" i="1" s="1"/>
  <c r="G33" i="1"/>
  <c r="G86" i="1" s="1"/>
  <c r="N30" i="1"/>
  <c r="D28" i="1"/>
  <c r="D84" i="1" s="1"/>
  <c r="C28" i="1"/>
  <c r="C84" i="1" s="1"/>
  <c r="B28" i="1"/>
  <c r="B84" i="1" s="1"/>
  <c r="N27" i="1"/>
  <c r="M28" i="1"/>
  <c r="M84" i="1" s="1"/>
  <c r="K28" i="1"/>
  <c r="K84" i="1" s="1"/>
  <c r="J28" i="1"/>
  <c r="J84" i="1" s="1"/>
  <c r="I28" i="1"/>
  <c r="I84" i="1" s="1"/>
  <c r="H28" i="1"/>
  <c r="H84" i="1" s="1"/>
  <c r="G28" i="1"/>
  <c r="G84" i="1" s="1"/>
  <c r="F28" i="1"/>
  <c r="F84" i="1" s="1"/>
  <c r="E28" i="1"/>
  <c r="E84" i="1" s="1"/>
  <c r="N25" i="1"/>
  <c r="M23" i="1"/>
  <c r="M48" i="1" s="1"/>
  <c r="M79" i="1" s="1"/>
  <c r="M100" i="1" s="1"/>
  <c r="L23" i="1"/>
  <c r="L48" i="1" s="1"/>
  <c r="L79" i="1" s="1"/>
  <c r="L100" i="1" s="1"/>
  <c r="K23" i="1"/>
  <c r="K48" i="1" s="1"/>
  <c r="K79" i="1" s="1"/>
  <c r="K100" i="1" s="1"/>
  <c r="J23" i="1"/>
  <c r="J48" i="1" s="1"/>
  <c r="J79" i="1" s="1"/>
  <c r="J100" i="1" s="1"/>
  <c r="I23" i="1"/>
  <c r="I48" i="1" s="1"/>
  <c r="I79" i="1" s="1"/>
  <c r="I100" i="1" s="1"/>
  <c r="H23" i="1"/>
  <c r="H48" i="1" s="1"/>
  <c r="H79" i="1" s="1"/>
  <c r="H100" i="1" s="1"/>
  <c r="G23" i="1"/>
  <c r="G48" i="1" s="1"/>
  <c r="G79" i="1" s="1"/>
  <c r="G100" i="1" s="1"/>
  <c r="F23" i="1"/>
  <c r="F48" i="1" s="1"/>
  <c r="F79" i="1" s="1"/>
  <c r="F100" i="1" s="1"/>
  <c r="E23" i="1"/>
  <c r="E48" i="1" s="1"/>
  <c r="E79" i="1" s="1"/>
  <c r="E100" i="1" s="1"/>
  <c r="D23" i="1"/>
  <c r="D48" i="1" s="1"/>
  <c r="D79" i="1" s="1"/>
  <c r="D100" i="1" s="1"/>
  <c r="C23" i="1"/>
  <c r="C48" i="1" s="1"/>
  <c r="C79" i="1" s="1"/>
  <c r="C100" i="1" s="1"/>
  <c r="B23" i="1"/>
  <c r="B48" i="1" s="1"/>
  <c r="B79" i="1" s="1"/>
  <c r="B100" i="1" s="1"/>
  <c r="J18" i="1"/>
  <c r="I18" i="1"/>
  <c r="H18" i="1"/>
  <c r="G18" i="1"/>
  <c r="F18" i="1"/>
  <c r="E18" i="1"/>
  <c r="D18" i="1"/>
  <c r="C18" i="1"/>
  <c r="B18" i="1"/>
  <c r="N17" i="1"/>
  <c r="M18" i="1"/>
  <c r="M112" i="1" s="1"/>
  <c r="L18" i="1"/>
  <c r="L112" i="1" s="1"/>
  <c r="K18" i="1"/>
  <c r="K112" i="1" s="1"/>
  <c r="E14" i="1"/>
  <c r="D14" i="1"/>
  <c r="C14" i="1"/>
  <c r="B14" i="1"/>
  <c r="N13" i="1"/>
  <c r="M14" i="1"/>
  <c r="L14" i="1"/>
  <c r="K14" i="1"/>
  <c r="J14" i="1"/>
  <c r="I14" i="1"/>
  <c r="H14" i="1"/>
  <c r="G14" i="1"/>
  <c r="F14" i="1"/>
  <c r="N11" i="1"/>
  <c r="J9" i="1"/>
  <c r="J108" i="1" s="1"/>
  <c r="N7" i="1"/>
  <c r="B9" i="1"/>
  <c r="M9" i="1"/>
  <c r="L9" i="1"/>
  <c r="N6" i="1"/>
  <c r="F9" i="1"/>
  <c r="E9" i="1"/>
  <c r="D9" i="1"/>
  <c r="D110" i="1" l="1"/>
  <c r="K110" i="1"/>
  <c r="M92" i="1"/>
  <c r="D108" i="1"/>
  <c r="M110" i="1"/>
  <c r="J110" i="1"/>
  <c r="G112" i="1"/>
  <c r="E110" i="1"/>
  <c r="F108" i="1"/>
  <c r="D112" i="1"/>
  <c r="J92" i="1"/>
  <c r="E112" i="1"/>
  <c r="F112" i="1"/>
  <c r="C110" i="1"/>
  <c r="M108" i="1"/>
  <c r="E108" i="1"/>
  <c r="C112" i="1"/>
  <c r="F110" i="1"/>
  <c r="G110" i="1"/>
  <c r="H110" i="1"/>
  <c r="I110" i="1"/>
  <c r="B108" i="1"/>
  <c r="B33" i="1"/>
  <c r="N32" i="1"/>
  <c r="N87" i="1"/>
  <c r="H112" i="1"/>
  <c r="F92" i="1"/>
  <c r="B104" i="1"/>
  <c r="N53" i="1"/>
  <c r="D65" i="1"/>
  <c r="D70" i="1" s="1"/>
  <c r="C104" i="1"/>
  <c r="K9" i="1"/>
  <c r="K108" i="1" s="1"/>
  <c r="N18" i="1"/>
  <c r="D104" i="1"/>
  <c r="F65" i="1"/>
  <c r="F70" i="1" s="1"/>
  <c r="I102" i="1"/>
  <c r="J102" i="1"/>
  <c r="J65" i="1"/>
  <c r="N60" i="1"/>
  <c r="B111" i="1"/>
  <c r="N111" i="1" s="1"/>
  <c r="N50" i="1"/>
  <c r="B101" i="1"/>
  <c r="N35" i="1"/>
  <c r="B114" i="1"/>
  <c r="N114" i="1" s="1"/>
  <c r="N63" i="1"/>
  <c r="C92" i="1"/>
  <c r="M106" i="1"/>
  <c r="N16" i="1"/>
  <c r="E65" i="1"/>
  <c r="E70" i="1" s="1"/>
  <c r="N54" i="1"/>
  <c r="N26" i="1"/>
  <c r="F104" i="1"/>
  <c r="D92" i="1"/>
  <c r="G92" i="1"/>
  <c r="L28" i="1"/>
  <c r="L84" i="1" s="1"/>
  <c r="L92" i="1" s="1"/>
  <c r="F109" i="1"/>
  <c r="N88" i="1"/>
  <c r="N82" i="1"/>
  <c r="D107" i="1"/>
  <c r="N107" i="1" s="1"/>
  <c r="N56" i="1"/>
  <c r="I112" i="1"/>
  <c r="G102" i="1"/>
  <c r="K102" i="1"/>
  <c r="E92" i="1"/>
  <c r="C9" i="1"/>
  <c r="C108" i="1" s="1"/>
  <c r="N12" i="1"/>
  <c r="N51" i="1"/>
  <c r="N58" i="1"/>
  <c r="B109" i="1"/>
  <c r="N83" i="1"/>
  <c r="C109" i="1"/>
  <c r="N8" i="1"/>
  <c r="N9" i="1" s="1"/>
  <c r="E109" i="1"/>
  <c r="G109" i="1"/>
  <c r="N14" i="1"/>
  <c r="B65" i="1"/>
  <c r="L65" i="1"/>
  <c r="N64" i="1"/>
  <c r="N52" i="1"/>
  <c r="J112" i="1"/>
  <c r="L110" i="1"/>
  <c r="N55" i="1"/>
  <c r="B106" i="1"/>
  <c r="N113" i="1"/>
  <c r="N105" i="1"/>
  <c r="H92" i="1"/>
  <c r="D109" i="1"/>
  <c r="I92" i="1"/>
  <c r="N37" i="1"/>
  <c r="G9" i="1"/>
  <c r="G108" i="1" s="1"/>
  <c r="H9" i="1"/>
  <c r="H108" i="1" s="1"/>
  <c r="I9" i="1"/>
  <c r="I108" i="1" s="1"/>
  <c r="H109" i="1"/>
  <c r="I109" i="1"/>
  <c r="J115" i="1"/>
  <c r="N115" i="1" s="1"/>
  <c r="N81" i="1"/>
  <c r="N103" i="1"/>
  <c r="M65" i="1"/>
  <c r="D116" i="1" l="1"/>
  <c r="E116" i="1"/>
  <c r="E121" i="1" s="1"/>
  <c r="C65" i="1"/>
  <c r="C70" i="1" s="1"/>
  <c r="M116" i="1"/>
  <c r="M121" i="1" s="1"/>
  <c r="H116" i="1"/>
  <c r="H121" i="1" s="1"/>
  <c r="J116" i="1"/>
  <c r="I116" i="1"/>
  <c r="I121" i="1" s="1"/>
  <c r="F116" i="1"/>
  <c r="F121" i="1" s="1"/>
  <c r="C116" i="1"/>
  <c r="C121" i="1" s="1"/>
  <c r="K65" i="1"/>
  <c r="K116" i="1"/>
  <c r="K121" i="1" s="1"/>
  <c r="N102" i="1"/>
  <c r="B86" i="1"/>
  <c r="B110" i="1" s="1"/>
  <c r="N110" i="1" s="1"/>
  <c r="N33" i="1"/>
  <c r="B70" i="1"/>
  <c r="L108" i="1"/>
  <c r="L116" i="1" s="1"/>
  <c r="L121" i="1" s="1"/>
  <c r="G116" i="1"/>
  <c r="G121" i="1" s="1"/>
  <c r="J121" i="1"/>
  <c r="J70" i="1"/>
  <c r="N84" i="1"/>
  <c r="N104" i="1"/>
  <c r="N109" i="1"/>
  <c r="N106" i="1"/>
  <c r="G65" i="1"/>
  <c r="G70" i="1" s="1"/>
  <c r="I65" i="1"/>
  <c r="I70" i="1" s="1"/>
  <c r="N61" i="1"/>
  <c r="B112" i="1"/>
  <c r="N112" i="1" s="1"/>
  <c r="D121" i="1"/>
  <c r="N57" i="1"/>
  <c r="L70" i="1"/>
  <c r="N59" i="1"/>
  <c r="N28" i="1"/>
  <c r="H65" i="1"/>
  <c r="H70" i="1" s="1"/>
  <c r="M70" i="1"/>
  <c r="K70" i="1"/>
  <c r="N101" i="1"/>
  <c r="N108" i="1" l="1"/>
  <c r="N116" i="1" s="1"/>
  <c r="N121" i="1" s="1"/>
  <c r="N65" i="1"/>
  <c r="N70" i="1" s="1"/>
  <c r="B116" i="1"/>
  <c r="B121" i="1" s="1"/>
  <c r="N86" i="1"/>
  <c r="N92" i="1" s="1"/>
  <c r="B92" i="1"/>
</calcChain>
</file>

<file path=xl/sharedStrings.xml><?xml version="1.0" encoding="utf-8"?>
<sst xmlns="http://schemas.openxmlformats.org/spreadsheetml/2006/main" count="109" uniqueCount="62">
  <si>
    <t>IDAHO JURISDICTION</t>
  </si>
  <si>
    <t>Tariff Description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</si>
  <si>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</si>
  <si>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</si>
  <si>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</si>
  <si>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</si>
  <si>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</si>
  <si>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</si>
  <si>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</si>
  <si>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</si>
  <si>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</si>
  <si>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</si>
  <si>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</si>
  <si>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</si>
  <si>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</si>
  <si>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9S</t>
  </si>
  <si>
    <t>9P</t>
  </si>
  <si>
    <t>9T</t>
  </si>
  <si>
    <t>Total Rate 9</t>
  </si>
  <si>
    <t>19S</t>
  </si>
  <si>
    <t>19P</t>
  </si>
  <si>
    <t>19T</t>
  </si>
  <si>
    <t>Total Rate 19</t>
  </si>
  <si>
    <t>24S</t>
  </si>
  <si>
    <t>24T</t>
  </si>
  <si>
    <t>Total 24</t>
  </si>
  <si>
    <t>STATE OF OREGON</t>
  </si>
  <si>
    <t>I D A H O   P O W E R   C O M P A N Y</t>
  </si>
  <si>
    <t>SUMMARY OF REVENUE FORECAST</t>
  </si>
  <si>
    <t>BY MONTH BY RATE</t>
  </si>
  <si>
    <t>12 MONTHS ENDING DECEMBER 31, 2025</t>
  </si>
  <si>
    <t xml:space="preserve"> 1 - Residential Serv.</t>
  </si>
  <si>
    <t xml:space="preserve"> 3 - Residential Master Meter</t>
  </si>
  <si>
    <t xml:space="preserve"> 4 - Residential Energy Watch</t>
  </si>
  <si>
    <t xml:space="preserve"> 5 - Residential TOD</t>
  </si>
  <si>
    <t xml:space="preserve"> 6 - Residential On-Site Generation</t>
  </si>
  <si>
    <t xml:space="preserve"> 7 - Small General Serv.</t>
  </si>
  <si>
    <t xml:space="preserve"> 8 - Small General Serv. On-Site Generation</t>
  </si>
  <si>
    <t xml:space="preserve"> 9 - Large General Serv.</t>
  </si>
  <si>
    <t>15 - Dusk/Dawn Lighting</t>
  </si>
  <si>
    <t>19 - Uniform Rate Cont.</t>
  </si>
  <si>
    <t>62 - CEYW</t>
  </si>
  <si>
    <t>24 - Irrigation &amp; Pump.</t>
  </si>
  <si>
    <t>40 - Unmetered Gen. Serv.</t>
  </si>
  <si>
    <t>41 - Municipal St. Light.</t>
  </si>
  <si>
    <t>42 - Traffic Control Light.</t>
  </si>
  <si>
    <t>Total Idaho Rates</t>
  </si>
  <si>
    <t>Special Contracts</t>
  </si>
  <si>
    <t>Total Specials</t>
  </si>
  <si>
    <t xml:space="preserve">Total Idaho Firm Sales </t>
  </si>
  <si>
    <t xml:space="preserve">          </t>
  </si>
  <si>
    <t>01 - Residential Serv.</t>
  </si>
  <si>
    <t>07 - Small General Serv.</t>
  </si>
  <si>
    <t>09 - Large General Serv.</t>
  </si>
  <si>
    <t>24 - Irrigation Service</t>
  </si>
  <si>
    <t>Total Oregon Firm Sales</t>
  </si>
  <si>
    <t xml:space="preserve">     </t>
  </si>
  <si>
    <t xml:space="preserve"> TOTAL COMPANY </t>
  </si>
  <si>
    <t xml:space="preserve"> 6 - Residential On-site Generation</t>
  </si>
  <si>
    <t xml:space="preserve"> 8 - Small General Serv. On-site Generation</t>
  </si>
  <si>
    <t>Total All Rates</t>
  </si>
  <si>
    <t>Total Firm Retail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</si>
</sst>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&quot;12 MONTHS ENDING DECEMBER 31,&quot;\ ####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10"/>
      <name val="Helv"/>
    </font>
    <font>
      <b/>
      <sz val="8"/>
      <name val="Helv"/>
    </font>
    <font>
      <b/>
      <sz val="10"/>
      <color indexed="10"/>
      <name val="Courier"/>
      <family val="3"/>
    </font>
    <font>
      <u/>
      <sz val="8"/>
      <name val="Helv"/>
    </font>
    <font>
      <sz val="8"/>
      <name val="Helv"/>
    </font>
    <font>
      <u/>
      <sz val="8"/>
      <color indexed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37" fontId="2" fillId="0" borderId="0" xfId="0" applyNumberFormat="1" applyFont="1"/>
    <xf numFmtId="37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/>
    <xf numFmtId="37" fontId="3" fillId="0" borderId="0" xfId="0" applyNumberFormat="1" applyFont="1"/>
    <xf numFmtId="0" fontId="4" fillId="0" borderId="0" xfId="0" applyFont="1"/>
    <xf numFmtId="37" fontId="5" fillId="0" borderId="0" xfId="0" applyNumberFormat="1" applyFont="1" applyAlignment="1" applyProtection="1">
      <alignment horizontal="center"/>
      <protection locked="0"/>
    </xf>
    <xf numFmtId="37" fontId="6" fillId="0" borderId="1" xfId="0" applyNumberFormat="1" applyFont="1" applyBorder="1" applyAlignment="1" applyProtection="1">
      <alignment horizontal="center"/>
      <protection locked="0"/>
    </xf>
    <xf numFmtId="37" fontId="6" fillId="0" borderId="0" xfId="0" applyNumberFormat="1" applyFont="1" applyAlignment="1" applyProtection="1">
      <alignment horizontal="center"/>
      <protection locked="0"/>
    </xf>
    <xf numFmtId="37" fontId="7" fillId="0" borderId="0" xfId="0" applyNumberFormat="1" applyFont="1" applyAlignment="1" applyProtection="1">
      <alignment horizontal="left"/>
      <protection locked="0"/>
    </xf>
    <xf numFmtId="37" fontId="6" fillId="0" borderId="0" xfId="0" applyNumberFormat="1" applyFont="1"/>
    <xf numFmtId="37" fontId="6" fillId="0" borderId="0" xfId="0" applyNumberFormat="1" applyFont="1" applyAlignment="1" applyProtection="1">
      <alignment horizontal="left"/>
      <protection locked="0"/>
    </xf>
    <xf numFmtId="37" fontId="6" fillId="0" borderId="0" xfId="0" applyNumberFormat="1" applyFont="1" applyProtection="1">
      <protection locked="0"/>
    </xf>
    <xf numFmtId="164" fontId="0" fillId="0" borderId="0" xfId="1" applyNumberFormat="1" applyFont="1"/>
    <xf numFmtId="9" fontId="0" fillId="0" borderId="0" xfId="3" applyFont="1"/>
    <xf numFmtId="165" fontId="0" fillId="0" borderId="0" xfId="3" applyNumberFormat="1" applyFont="1"/>
    <xf numFmtId="37" fontId="6" fillId="0" borderId="1" xfId="0" applyNumberFormat="1" applyFont="1" applyBorder="1" applyProtection="1">
      <protection locked="0"/>
    </xf>
    <xf numFmtId="37" fontId="3" fillId="0" borderId="0" xfId="0" applyNumberFormat="1" applyFont="1" applyAlignment="1" applyProtection="1">
      <alignment horizontal="left"/>
      <protection locked="0"/>
    </xf>
    <xf numFmtId="0" fontId="6" fillId="0" borderId="0" xfId="0" applyFont="1"/>
    <xf numFmtId="37" fontId="5" fillId="0" borderId="0" xfId="0" applyNumberFormat="1" applyFont="1" applyAlignment="1" applyProtection="1">
      <alignment horizontal="left"/>
      <protection locked="0"/>
    </xf>
    <xf numFmtId="37" fontId="3" fillId="2" borderId="2" xfId="0" applyNumberFormat="1" applyFont="1" applyFill="1" applyBorder="1" applyAlignment="1" applyProtection="1">
      <alignment horizontal="left"/>
      <protection locked="0"/>
    </xf>
    <xf numFmtId="37" fontId="6" fillId="2" borderId="3" xfId="0" applyNumberFormat="1" applyFont="1" applyFill="1" applyBorder="1" applyProtection="1">
      <protection locked="0"/>
    </xf>
    <xf numFmtId="37" fontId="6" fillId="2" borderId="4" xfId="0" applyNumberFormat="1" applyFont="1" applyFill="1" applyBorder="1" applyProtection="1">
      <protection locked="0"/>
    </xf>
    <xf numFmtId="44" fontId="0" fillId="0" borderId="0" xfId="2" applyFont="1"/>
    <xf numFmtId="166" fontId="6" fillId="0" borderId="0" xfId="0" applyNumberFormat="1" applyFont="1" applyAlignment="1" applyProtection="1">
      <alignment horizontal="center"/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B17E0-0E79-489B-BAA3-A0697EA0A76C}">
  <sheetPr codeName="Sheet2">
    <tabColor rgb="FF00B050"/>
  </sheetPr>
  <dimension ref="A1:Q121"/>
  <sheetViews>
    <sheetView tabSelected="1" view="pageBreakPreview" zoomScaleNormal="100" zoomScaleSheetLayoutView="100" workbookViewId="0">
      <selection activeCell="E110" sqref="E110"/>
    </sheetView>
  </sheetViews>
  <sheetFormatPr defaultRowHeight="15" x14ac:dyDescent="0.25"/>
  <cols>
    <col min="1" max="1" width="31.28515625" customWidth="1"/>
    <col min="2" max="13" width="12.28515625" customWidth="1"/>
    <col min="14" max="14" width="13.5703125" bestFit="1" customWidth="1"/>
    <col min="15" max="15" width="16.85546875" bestFit="1" customWidth="1"/>
    <col min="16" max="16" width="16.140625" customWidth="1"/>
  </cols>
  <sheetData>
    <row r="1" spans="1:17" x14ac:dyDescent="0.25">
      <c r="A1" s="1"/>
      <c r="B1" s="1"/>
      <c r="C1" s="1"/>
      <c r="D1" s="1"/>
      <c r="E1" s="1"/>
      <c r="F1" s="1"/>
      <c r="G1" s="2" t="s">
        <v>0</v>
      </c>
      <c r="H1" s="3"/>
      <c r="J1" s="4"/>
      <c r="K1" s="4"/>
      <c r="L1" s="4"/>
      <c r="M1" s="4"/>
      <c r="N1" s="4"/>
    </row>
    <row r="2" spans="1:17" x14ac:dyDescent="0.25">
      <c r="G2" s="5"/>
    </row>
    <row r="3" spans="1:17" x14ac:dyDescent="0.2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spans="1:17" x14ac:dyDescent="0.25">
      <c r="A4" s="6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7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7" x14ac:dyDescent="0.25">
      <c r="A6" s="11" t="s">
        <v>15</v>
      </c>
      <c r="B6" s="12">
        <v>24226802.136846647</v>
      </c>
      <c r="C6" s="12">
        <v>24098191.910051797</v>
      </c>
      <c r="D6" s="12">
        <v>23416123.199838739</v>
      </c>
      <c r="E6" s="12">
        <v>22079802.32273012</v>
      </c>
      <c r="F6" s="12">
        <v>21919008.293696694</v>
      </c>
      <c r="G6" s="12">
        <v>24163068.78661713</v>
      </c>
      <c r="H6" s="12">
        <v>28154617.396585226</v>
      </c>
      <c r="I6" s="12">
        <v>29864171.032064121</v>
      </c>
      <c r="J6" s="12">
        <v>28620430.988180317</v>
      </c>
      <c r="K6" s="12">
        <v>25276909.59823871</v>
      </c>
      <c r="L6" s="12">
        <v>23187186.248462353</v>
      </c>
      <c r="M6" s="12">
        <v>24312910.243191194</v>
      </c>
      <c r="N6" s="12">
        <f>SUM(B6:M6)</f>
        <v>299319222.15650302</v>
      </c>
      <c r="O6" s="13"/>
      <c r="P6" s="14"/>
      <c r="Q6" s="15"/>
    </row>
    <row r="7" spans="1:17" x14ac:dyDescent="0.25">
      <c r="A7" s="11" t="s">
        <v>16</v>
      </c>
      <c r="B7" s="12">
        <v>3894636.830897619</v>
      </c>
      <c r="C7" s="12">
        <v>3878214.196192964</v>
      </c>
      <c r="D7" s="12">
        <v>3737636.2635001745</v>
      </c>
      <c r="E7" s="12">
        <v>3737794.3853028663</v>
      </c>
      <c r="F7" s="12">
        <v>3759672.4212067449</v>
      </c>
      <c r="G7" s="12">
        <v>3893160.8704682235</v>
      </c>
      <c r="H7" s="12">
        <v>4801987.7431487162</v>
      </c>
      <c r="I7" s="12">
        <v>5381324.1069971127</v>
      </c>
      <c r="J7" s="12">
        <v>5100211.538993164</v>
      </c>
      <c r="K7" s="12">
        <v>4438603.2641561739</v>
      </c>
      <c r="L7" s="12">
        <v>4038080.1634182706</v>
      </c>
      <c r="M7" s="12">
        <v>3696787.5917226467</v>
      </c>
      <c r="N7" s="12">
        <f>SUM(B7:M7)</f>
        <v>50358109.376004666</v>
      </c>
      <c r="O7" s="13"/>
      <c r="P7" s="14"/>
      <c r="Q7" s="15"/>
    </row>
    <row r="8" spans="1:17" x14ac:dyDescent="0.25">
      <c r="A8" s="11" t="s">
        <v>17</v>
      </c>
      <c r="B8" s="16">
        <v>14747.997309086724</v>
      </c>
      <c r="C8" s="16">
        <v>17282.433974327756</v>
      </c>
      <c r="D8" s="16">
        <v>21304.022335963477</v>
      </c>
      <c r="E8" s="16">
        <v>23721.956052494439</v>
      </c>
      <c r="F8" s="16">
        <v>26828.553734715297</v>
      </c>
      <c r="G8" s="16">
        <v>24789.441216416697</v>
      </c>
      <c r="H8" s="16">
        <v>24639.216215052322</v>
      </c>
      <c r="I8" s="16">
        <v>39665.15877298401</v>
      </c>
      <c r="J8" s="16">
        <v>34105.985028895826</v>
      </c>
      <c r="K8" s="16">
        <v>27171.587372618389</v>
      </c>
      <c r="L8" s="16">
        <v>31797.50423696894</v>
      </c>
      <c r="M8" s="16">
        <v>29009.041071770025</v>
      </c>
      <c r="N8" s="16">
        <f t="shared" ref="N8" si="0">SUM(B8:M8)</f>
        <v>315062.89732129389</v>
      </c>
      <c r="O8" s="13"/>
      <c r="P8" s="14"/>
      <c r="Q8" s="15"/>
    </row>
    <row r="9" spans="1:17" x14ac:dyDescent="0.25">
      <c r="A9" s="11" t="s">
        <v>18</v>
      </c>
      <c r="B9" s="12">
        <f t="shared" ref="B9:M9" si="1">SUM(B6:B8)</f>
        <v>28136186.96505335</v>
      </c>
      <c r="C9" s="12">
        <f t="shared" si="1"/>
        <v>27993688.540219091</v>
      </c>
      <c r="D9" s="12">
        <f t="shared" si="1"/>
        <v>27175063.485674877</v>
      </c>
      <c r="E9" s="12">
        <f t="shared" si="1"/>
        <v>25841318.664085481</v>
      </c>
      <c r="F9" s="12">
        <f t="shared" si="1"/>
        <v>25705509.268638156</v>
      </c>
      <c r="G9" s="12">
        <f t="shared" si="1"/>
        <v>28081019.098301768</v>
      </c>
      <c r="H9" s="12">
        <f t="shared" si="1"/>
        <v>32981244.355948992</v>
      </c>
      <c r="I9" s="12">
        <f t="shared" si="1"/>
        <v>35285160.297834218</v>
      </c>
      <c r="J9" s="12">
        <f t="shared" si="1"/>
        <v>33754748.512202375</v>
      </c>
      <c r="K9" s="12">
        <f t="shared" si="1"/>
        <v>29742684.449767504</v>
      </c>
      <c r="L9" s="12">
        <f t="shared" si="1"/>
        <v>27257063.916117594</v>
      </c>
      <c r="M9" s="12">
        <f t="shared" si="1"/>
        <v>28038706.875985611</v>
      </c>
      <c r="N9" s="12">
        <f>SUM(N6:N8)</f>
        <v>349992394.42982894</v>
      </c>
      <c r="O9" s="13"/>
      <c r="P9" s="14"/>
      <c r="Q9" s="15"/>
    </row>
    <row r="10" spans="1:17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4"/>
      <c r="Q10" s="15"/>
    </row>
    <row r="11" spans="1:17" x14ac:dyDescent="0.25">
      <c r="A11" s="11" t="s">
        <v>19</v>
      </c>
      <c r="B11" s="12">
        <v>39979.022106983815</v>
      </c>
      <c r="C11" s="12">
        <v>39809.671464987274</v>
      </c>
      <c r="D11" s="12">
        <v>38711.30263888841</v>
      </c>
      <c r="E11" s="12">
        <v>38361.900902349807</v>
      </c>
      <c r="F11" s="12">
        <v>38966.82828891206</v>
      </c>
      <c r="G11" s="12">
        <v>39742.30669869337</v>
      </c>
      <c r="H11" s="12">
        <v>42506.162227169727</v>
      </c>
      <c r="I11" s="12">
        <v>44819.852398144008</v>
      </c>
      <c r="J11" s="12">
        <v>43818.913230467486</v>
      </c>
      <c r="K11" s="12">
        <v>47542.050839253498</v>
      </c>
      <c r="L11" s="12">
        <v>42698.513627427506</v>
      </c>
      <c r="M11" s="12">
        <v>36158.529688415925</v>
      </c>
      <c r="N11" s="12">
        <f>SUM(B11:M11)</f>
        <v>493115.05411169294</v>
      </c>
      <c r="O11" s="13"/>
      <c r="P11" s="14"/>
      <c r="Q11" s="15"/>
    </row>
    <row r="12" spans="1:17" x14ac:dyDescent="0.25">
      <c r="A12" s="11" t="s">
        <v>20</v>
      </c>
      <c r="B12" s="12">
        <v>11999517.571869927</v>
      </c>
      <c r="C12" s="12">
        <v>12057373.323594639</v>
      </c>
      <c r="D12" s="12">
        <v>11499570.870584093</v>
      </c>
      <c r="E12" s="12">
        <v>11769380.862513512</v>
      </c>
      <c r="F12" s="12">
        <v>11190420.416448452</v>
      </c>
      <c r="G12" s="12">
        <v>11592043.150979826</v>
      </c>
      <c r="H12" s="12">
        <v>13400371.12900525</v>
      </c>
      <c r="I12" s="12">
        <v>14114381.196337901</v>
      </c>
      <c r="J12" s="12">
        <v>14525742.98969174</v>
      </c>
      <c r="K12" s="12">
        <v>13987315.852820914</v>
      </c>
      <c r="L12" s="12">
        <v>12346972.08158138</v>
      </c>
      <c r="M12" s="12">
        <v>12118039.998669136</v>
      </c>
      <c r="N12" s="12">
        <f t="shared" ref="N12:N13" si="2">SUM(B12:M12)</f>
        <v>150601129.44409677</v>
      </c>
      <c r="O12" s="13"/>
      <c r="P12" s="14"/>
      <c r="Q12" s="15"/>
    </row>
    <row r="13" spans="1:17" x14ac:dyDescent="0.25">
      <c r="A13" s="11" t="s">
        <v>21</v>
      </c>
      <c r="B13" s="16">
        <v>224011.57166966243</v>
      </c>
      <c r="C13" s="16">
        <v>215902.53467764793</v>
      </c>
      <c r="D13" s="16">
        <v>219186.9342473197</v>
      </c>
      <c r="E13" s="16">
        <v>218557.09443120353</v>
      </c>
      <c r="F13" s="16">
        <v>181939.95145388597</v>
      </c>
      <c r="G13" s="16">
        <v>205695.42980322841</v>
      </c>
      <c r="H13" s="16">
        <v>238352.53868128848</v>
      </c>
      <c r="I13" s="16">
        <v>237844.79713438384</v>
      </c>
      <c r="J13" s="16">
        <v>238310.44192985824</v>
      </c>
      <c r="K13" s="16">
        <v>229984.41368599187</v>
      </c>
      <c r="L13" s="16">
        <v>206738.83229566051</v>
      </c>
      <c r="M13" s="16">
        <v>204654.57340367482</v>
      </c>
      <c r="N13" s="16">
        <f t="shared" si="2"/>
        <v>2621179.1134138051</v>
      </c>
      <c r="O13" s="13"/>
      <c r="P13" s="14"/>
      <c r="Q13" s="15"/>
    </row>
    <row r="14" spans="1:17" x14ac:dyDescent="0.25">
      <c r="A14" s="11" t="s">
        <v>22</v>
      </c>
      <c r="B14" s="12">
        <f t="shared" ref="B14:M14" si="3">SUM(B11:B13)</f>
        <v>12263508.165646574</v>
      </c>
      <c r="C14" s="12">
        <f t="shared" si="3"/>
        <v>12313085.529737273</v>
      </c>
      <c r="D14" s="12">
        <f t="shared" si="3"/>
        <v>11757469.107470302</v>
      </c>
      <c r="E14" s="12">
        <f t="shared" si="3"/>
        <v>12026299.857847065</v>
      </c>
      <c r="F14" s="12">
        <f t="shared" si="3"/>
        <v>11411327.196191249</v>
      </c>
      <c r="G14" s="12">
        <f t="shared" si="3"/>
        <v>11837480.887481747</v>
      </c>
      <c r="H14" s="12">
        <f t="shared" si="3"/>
        <v>13681229.829913709</v>
      </c>
      <c r="I14" s="12">
        <f t="shared" si="3"/>
        <v>14397045.84587043</v>
      </c>
      <c r="J14" s="12">
        <f t="shared" si="3"/>
        <v>14807872.344852066</v>
      </c>
      <c r="K14" s="12">
        <f t="shared" si="3"/>
        <v>14264842.317346159</v>
      </c>
      <c r="L14" s="12">
        <f t="shared" si="3"/>
        <v>12596409.427504467</v>
      </c>
      <c r="M14" s="12">
        <f t="shared" si="3"/>
        <v>12358853.101761227</v>
      </c>
      <c r="N14" s="12">
        <f>SUM(B14:M14)</f>
        <v>153715423.61162227</v>
      </c>
      <c r="O14" s="13"/>
      <c r="P14" s="14"/>
      <c r="Q14" s="15"/>
    </row>
    <row r="15" spans="1:17" x14ac:dyDescent="0.2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3"/>
      <c r="P15" s="14"/>
      <c r="Q15" s="15"/>
    </row>
    <row r="16" spans="1:17" x14ac:dyDescent="0.25">
      <c r="A16" s="11" t="s">
        <v>23</v>
      </c>
      <c r="B16" s="12">
        <v>326604.224747942</v>
      </c>
      <c r="C16" s="12">
        <v>323762.67379758134</v>
      </c>
      <c r="D16" s="12">
        <v>328396.51613240503</v>
      </c>
      <c r="E16" s="12">
        <v>2060762.5896338713</v>
      </c>
      <c r="F16" s="12">
        <v>10406392.240270421</v>
      </c>
      <c r="G16" s="12">
        <v>31621654.731880743</v>
      </c>
      <c r="H16" s="12">
        <v>42664116.734222531</v>
      </c>
      <c r="I16" s="12">
        <v>40200717.973970093</v>
      </c>
      <c r="J16" s="12">
        <v>34238785.616424628</v>
      </c>
      <c r="K16" s="12">
        <v>9481568.9262201525</v>
      </c>
      <c r="L16" s="12">
        <v>1918832.0807533842</v>
      </c>
      <c r="M16" s="12">
        <v>376270.3104959426</v>
      </c>
      <c r="N16" s="12">
        <f>SUM(B16:M16)</f>
        <v>173947864.61854967</v>
      </c>
      <c r="O16" s="13"/>
      <c r="P16" s="14"/>
      <c r="Q16" s="15"/>
    </row>
    <row r="17" spans="1:17" x14ac:dyDescent="0.25">
      <c r="A17" s="12" t="s">
        <v>24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f>SUM(B17:M17)</f>
        <v>0</v>
      </c>
      <c r="O17" s="13"/>
      <c r="P17" s="14"/>
      <c r="Q17" s="15"/>
    </row>
    <row r="18" spans="1:17" x14ac:dyDescent="0.25">
      <c r="A18" s="11" t="s">
        <v>25</v>
      </c>
      <c r="B18" s="12">
        <f t="shared" ref="B18:M18" si="4">SUM(B16:B17)</f>
        <v>326604.224747942</v>
      </c>
      <c r="C18" s="12">
        <f t="shared" si="4"/>
        <v>323762.67379758134</v>
      </c>
      <c r="D18" s="12">
        <f t="shared" si="4"/>
        <v>328396.51613240503</v>
      </c>
      <c r="E18" s="12">
        <f t="shared" si="4"/>
        <v>2060762.5896338713</v>
      </c>
      <c r="F18" s="12">
        <f t="shared" si="4"/>
        <v>10406392.240270421</v>
      </c>
      <c r="G18" s="12">
        <f t="shared" si="4"/>
        <v>31621654.731880743</v>
      </c>
      <c r="H18" s="12">
        <f t="shared" si="4"/>
        <v>42664116.734222531</v>
      </c>
      <c r="I18" s="12">
        <f t="shared" si="4"/>
        <v>40200717.973970093</v>
      </c>
      <c r="J18" s="12">
        <f t="shared" si="4"/>
        <v>34238785.616424628</v>
      </c>
      <c r="K18" s="12">
        <f t="shared" si="4"/>
        <v>9481568.9262201525</v>
      </c>
      <c r="L18" s="12">
        <f t="shared" si="4"/>
        <v>1918832.0807533842</v>
      </c>
      <c r="M18" s="12">
        <f t="shared" si="4"/>
        <v>376270.3104959426</v>
      </c>
      <c r="N18" s="12">
        <f>SUM(B18:M18)</f>
        <v>173947864.61854967</v>
      </c>
      <c r="O18" s="13"/>
      <c r="P18" s="14"/>
      <c r="Q18" s="15"/>
    </row>
    <row r="19" spans="1:17" x14ac:dyDescent="0.25">
      <c r="A19" s="11"/>
      <c r="B19" s="11"/>
      <c r="C19" s="11"/>
      <c r="D19" s="11"/>
      <c r="E19" s="11"/>
      <c r="F19" s="11"/>
      <c r="G19" s="12"/>
      <c r="H19" s="12"/>
      <c r="I19" s="12"/>
      <c r="J19" s="12"/>
      <c r="K19" s="12"/>
      <c r="L19" s="12"/>
      <c r="M19" s="12"/>
      <c r="N19" s="12"/>
      <c r="O19" s="13"/>
      <c r="P19" s="14"/>
      <c r="Q19" s="15"/>
    </row>
    <row r="20" spans="1:17" x14ac:dyDescent="0.25">
      <c r="A20" s="11"/>
      <c r="B20" s="11"/>
      <c r="C20" s="11"/>
      <c r="D20" s="11"/>
      <c r="E20" s="11"/>
      <c r="F20" s="11"/>
      <c r="G20" s="12"/>
      <c r="H20" s="12"/>
      <c r="I20" s="12"/>
      <c r="J20" s="12"/>
      <c r="K20" s="12"/>
      <c r="L20" s="12"/>
      <c r="M20" s="12"/>
      <c r="N20" s="12"/>
      <c r="O20" s="13"/>
      <c r="P20" s="14"/>
      <c r="Q20" s="15"/>
    </row>
    <row r="21" spans="1:17" x14ac:dyDescent="0.25">
      <c r="A21" s="17"/>
      <c r="B21" s="17"/>
      <c r="C21" s="17"/>
      <c r="D21" s="17"/>
      <c r="E21" s="17"/>
      <c r="F21" s="17"/>
      <c r="G21" s="2" t="s">
        <v>26</v>
      </c>
      <c r="H21" s="3"/>
      <c r="J21" s="4"/>
      <c r="K21" s="4"/>
      <c r="L21" s="4"/>
      <c r="M21" s="4"/>
      <c r="N21" s="4"/>
      <c r="O21" s="13"/>
      <c r="P21" s="14"/>
      <c r="Q21" s="15"/>
    </row>
    <row r="22" spans="1:17" x14ac:dyDescent="0.25">
      <c r="A22" s="11"/>
      <c r="B22" s="11"/>
      <c r="C22" s="11"/>
      <c r="D22" s="11"/>
      <c r="E22" s="11"/>
      <c r="F22" s="11"/>
      <c r="G22" s="12"/>
      <c r="H22" s="12"/>
      <c r="I22" s="12"/>
      <c r="J22" s="12"/>
      <c r="K22" s="12"/>
      <c r="L22" s="12"/>
      <c r="M22" s="12"/>
      <c r="N22" s="12"/>
      <c r="O22" s="13"/>
      <c r="P22" s="14"/>
      <c r="Q22" s="15"/>
    </row>
    <row r="23" spans="1:17" x14ac:dyDescent="0.25">
      <c r="A23" s="6" t="s">
        <v>1</v>
      </c>
      <c r="B23" s="7" t="str">
        <f>B3</f>
        <v>January</v>
      </c>
      <c r="C23" s="7" t="str">
        <f t="shared" ref="C23:M23" si="5">C3</f>
        <v>February</v>
      </c>
      <c r="D23" s="7" t="str">
        <f t="shared" si="5"/>
        <v>March</v>
      </c>
      <c r="E23" s="7" t="str">
        <f t="shared" si="5"/>
        <v>April</v>
      </c>
      <c r="F23" s="7" t="str">
        <f t="shared" si="5"/>
        <v>May</v>
      </c>
      <c r="G23" s="7" t="str">
        <f t="shared" si="5"/>
        <v>June</v>
      </c>
      <c r="H23" s="7" t="str">
        <f t="shared" si="5"/>
        <v>July</v>
      </c>
      <c r="I23" s="7" t="str">
        <f t="shared" si="5"/>
        <v>August</v>
      </c>
      <c r="J23" s="7" t="str">
        <f t="shared" si="5"/>
        <v>September</v>
      </c>
      <c r="K23" s="7" t="str">
        <f t="shared" si="5"/>
        <v>October</v>
      </c>
      <c r="L23" s="7" t="str">
        <f t="shared" si="5"/>
        <v>November</v>
      </c>
      <c r="M23" s="7" t="str">
        <f t="shared" si="5"/>
        <v>December</v>
      </c>
      <c r="N23" s="7" t="s">
        <v>14</v>
      </c>
      <c r="O23" s="13"/>
      <c r="P23" s="14"/>
      <c r="Q23" s="15"/>
    </row>
    <row r="24" spans="1:17" x14ac:dyDescent="0.2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3"/>
      <c r="P24" s="14"/>
      <c r="Q24" s="15"/>
    </row>
    <row r="25" spans="1:17" x14ac:dyDescent="0.25">
      <c r="A25" s="11" t="s">
        <v>15</v>
      </c>
      <c r="B25" s="12">
        <v>971225.07863006543</v>
      </c>
      <c r="C25" s="12">
        <v>884048.04920626152</v>
      </c>
      <c r="D25" s="12">
        <v>822204.69798351696</v>
      </c>
      <c r="E25" s="12">
        <v>721772.88990352512</v>
      </c>
      <c r="F25" s="12">
        <v>644748.60953099618</v>
      </c>
      <c r="G25" s="12">
        <v>629639.56885061634</v>
      </c>
      <c r="H25" s="12">
        <v>750466.60819771024</v>
      </c>
      <c r="I25" s="12">
        <v>766133.80828032782</v>
      </c>
      <c r="J25" s="12">
        <v>760119.91820239637</v>
      </c>
      <c r="K25" s="12">
        <v>842831.37717718724</v>
      </c>
      <c r="L25" s="12">
        <v>897785.15112430276</v>
      </c>
      <c r="M25" s="12">
        <v>927836.9408869464</v>
      </c>
      <c r="N25" s="12">
        <f>SUM(B25:M25)</f>
        <v>9618812.697973853</v>
      </c>
      <c r="O25" s="13"/>
      <c r="P25" s="14"/>
      <c r="Q25" s="15"/>
    </row>
    <row r="26" spans="1:17" x14ac:dyDescent="0.25">
      <c r="A26" s="11" t="s">
        <v>16</v>
      </c>
      <c r="B26" s="12">
        <v>142131.65206937873</v>
      </c>
      <c r="C26" s="12">
        <v>146810.24847416545</v>
      </c>
      <c r="D26" s="12">
        <v>134692.93539899902</v>
      </c>
      <c r="E26" s="12">
        <v>136895.31512761844</v>
      </c>
      <c r="F26" s="12">
        <v>134427.85518443919</v>
      </c>
      <c r="G26" s="12">
        <v>140810.33992349415</v>
      </c>
      <c r="H26" s="12">
        <v>157399.82377682748</v>
      </c>
      <c r="I26" s="12">
        <v>170867.36960311857</v>
      </c>
      <c r="J26" s="12">
        <v>173153.74372972056</v>
      </c>
      <c r="K26" s="12">
        <v>165080.00025631013</v>
      </c>
      <c r="L26" s="12">
        <v>147227.34916420805</v>
      </c>
      <c r="M26" s="12">
        <v>144519.3389240703</v>
      </c>
      <c r="N26" s="12">
        <f t="shared" ref="N26:N28" si="6">SUM(B26:M26)</f>
        <v>1794015.9716323502</v>
      </c>
      <c r="O26" s="13"/>
      <c r="P26" s="14"/>
      <c r="Q26" s="15"/>
    </row>
    <row r="27" spans="1:17" x14ac:dyDescent="0.25">
      <c r="A27" s="11" t="s">
        <v>17</v>
      </c>
      <c r="B27" s="16">
        <v>24445.949731954453</v>
      </c>
      <c r="C27" s="16">
        <v>19004.124575757207</v>
      </c>
      <c r="D27" s="16">
        <v>19640.329274779499</v>
      </c>
      <c r="E27" s="16">
        <v>21703.127927848203</v>
      </c>
      <c r="F27" s="16">
        <v>19308.345774631329</v>
      </c>
      <c r="G27" s="16">
        <v>18908.548491683658</v>
      </c>
      <c r="H27" s="16">
        <v>18294.0885341635</v>
      </c>
      <c r="I27" s="16">
        <v>16320.969636889644</v>
      </c>
      <c r="J27" s="16">
        <v>17737.959419073446</v>
      </c>
      <c r="K27" s="16">
        <v>19440.458873805968</v>
      </c>
      <c r="L27" s="16">
        <v>17256.717396966502</v>
      </c>
      <c r="M27" s="16">
        <v>20367.151341422101</v>
      </c>
      <c r="N27" s="16">
        <f t="shared" si="6"/>
        <v>232427.77097897552</v>
      </c>
      <c r="O27" s="13"/>
      <c r="P27" s="14"/>
      <c r="Q27" s="15"/>
    </row>
    <row r="28" spans="1:17" x14ac:dyDescent="0.25">
      <c r="A28" s="11" t="s">
        <v>18</v>
      </c>
      <c r="B28" s="12">
        <f t="shared" ref="B28:M28" si="7">SUM(B25:B27)</f>
        <v>1137802.6804313986</v>
      </c>
      <c r="C28" s="12">
        <f t="shared" si="7"/>
        <v>1049862.4222561843</v>
      </c>
      <c r="D28" s="12">
        <f t="shared" si="7"/>
        <v>976537.96265729552</v>
      </c>
      <c r="E28" s="12">
        <f t="shared" si="7"/>
        <v>880371.33295899176</v>
      </c>
      <c r="F28" s="12">
        <f t="shared" si="7"/>
        <v>798484.81049006677</v>
      </c>
      <c r="G28" s="12">
        <f t="shared" si="7"/>
        <v>789358.45726579416</v>
      </c>
      <c r="H28" s="12">
        <f t="shared" si="7"/>
        <v>926160.52050870121</v>
      </c>
      <c r="I28" s="12">
        <f t="shared" si="7"/>
        <v>953322.14752033609</v>
      </c>
      <c r="J28" s="12">
        <f t="shared" si="7"/>
        <v>951011.62135119038</v>
      </c>
      <c r="K28" s="12">
        <f t="shared" si="7"/>
        <v>1027351.8363073033</v>
      </c>
      <c r="L28" s="12">
        <f t="shared" si="7"/>
        <v>1062269.2176854773</v>
      </c>
      <c r="M28" s="12">
        <f t="shared" si="7"/>
        <v>1092723.4311524387</v>
      </c>
      <c r="N28" s="12">
        <f t="shared" si="6"/>
        <v>11645256.440585179</v>
      </c>
      <c r="O28" s="13"/>
      <c r="P28" s="14"/>
      <c r="Q28" s="15"/>
    </row>
    <row r="29" spans="1:17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/>
      <c r="P29" s="14"/>
      <c r="Q29" s="15"/>
    </row>
    <row r="30" spans="1:17" x14ac:dyDescent="0.25">
      <c r="A30" s="11" t="s">
        <v>19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f>SUM(B30:M30)</f>
        <v>0</v>
      </c>
      <c r="O30" s="13"/>
      <c r="P30" s="14"/>
      <c r="Q30" s="15"/>
    </row>
    <row r="31" spans="1:17" x14ac:dyDescent="0.25">
      <c r="A31" s="11" t="s">
        <v>20</v>
      </c>
      <c r="B31" s="12">
        <v>808267.78952827724</v>
      </c>
      <c r="C31" s="12">
        <v>862874.46514679072</v>
      </c>
      <c r="D31" s="12">
        <v>819464.6207078849</v>
      </c>
      <c r="E31" s="12">
        <v>868282.34372128965</v>
      </c>
      <c r="F31" s="12">
        <v>864667.96517805336</v>
      </c>
      <c r="G31" s="12">
        <v>864250.23349373392</v>
      </c>
      <c r="H31" s="12">
        <v>1019349.8767394873</v>
      </c>
      <c r="I31" s="12">
        <v>1069403.4373444361</v>
      </c>
      <c r="J31" s="12">
        <v>949413.61502240505</v>
      </c>
      <c r="K31" s="12">
        <v>983687.19227368827</v>
      </c>
      <c r="L31" s="12">
        <v>899830.31815648428</v>
      </c>
      <c r="M31" s="12">
        <v>816882.25770933251</v>
      </c>
      <c r="N31" s="12">
        <f t="shared" ref="N31:N36" si="8">SUM(B31:M31)</f>
        <v>10826374.115021862</v>
      </c>
      <c r="O31" s="13"/>
      <c r="P31" s="14"/>
      <c r="Q31" s="15"/>
    </row>
    <row r="32" spans="1:17" x14ac:dyDescent="0.25">
      <c r="A32" s="11" t="s">
        <v>21</v>
      </c>
      <c r="B32" s="16">
        <v>631249.72887938493</v>
      </c>
      <c r="C32" s="16">
        <v>354529.67720068526</v>
      </c>
      <c r="D32" s="16">
        <v>285602.5786580143</v>
      </c>
      <c r="E32" s="16">
        <v>606503.99914260651</v>
      </c>
      <c r="F32" s="16">
        <v>627519.28995726607</v>
      </c>
      <c r="G32" s="16">
        <v>639511.5842144473</v>
      </c>
      <c r="H32" s="16">
        <v>683412.24975947477</v>
      </c>
      <c r="I32" s="16">
        <v>605594.43626982055</v>
      </c>
      <c r="J32" s="16">
        <v>695916.74342571408</v>
      </c>
      <c r="K32" s="16">
        <v>688428.33686331776</v>
      </c>
      <c r="L32" s="16">
        <v>653171.4832540527</v>
      </c>
      <c r="M32" s="16">
        <v>524467.14330868958</v>
      </c>
      <c r="N32" s="16">
        <f t="shared" si="8"/>
        <v>6995907.2509334739</v>
      </c>
      <c r="O32" s="13"/>
      <c r="P32" s="14"/>
      <c r="Q32" s="15"/>
    </row>
    <row r="33" spans="1:17" x14ac:dyDescent="0.25">
      <c r="A33" s="11" t="s">
        <v>22</v>
      </c>
      <c r="B33" s="12">
        <f t="shared" ref="B33:M33" si="9">SUM(B30:B32)</f>
        <v>1439517.5184076622</v>
      </c>
      <c r="C33" s="12">
        <f t="shared" si="9"/>
        <v>1217404.142347476</v>
      </c>
      <c r="D33" s="12">
        <f t="shared" si="9"/>
        <v>1105067.1993658992</v>
      </c>
      <c r="E33" s="12">
        <f t="shared" si="9"/>
        <v>1474786.3428638962</v>
      </c>
      <c r="F33" s="12">
        <f t="shared" si="9"/>
        <v>1492187.2551353194</v>
      </c>
      <c r="G33" s="12">
        <f t="shared" si="9"/>
        <v>1503761.8177081812</v>
      </c>
      <c r="H33" s="12">
        <f t="shared" si="9"/>
        <v>1702762.1264989621</v>
      </c>
      <c r="I33" s="12">
        <f t="shared" si="9"/>
        <v>1674997.8736142567</v>
      </c>
      <c r="J33" s="12">
        <f t="shared" si="9"/>
        <v>1645330.3584481191</v>
      </c>
      <c r="K33" s="12">
        <f t="shared" si="9"/>
        <v>1672115.529137006</v>
      </c>
      <c r="L33" s="12">
        <f t="shared" si="9"/>
        <v>1553001.801410537</v>
      </c>
      <c r="M33" s="12">
        <f t="shared" si="9"/>
        <v>1341349.4010180221</v>
      </c>
      <c r="N33" s="12">
        <f t="shared" si="8"/>
        <v>17822281.365955338</v>
      </c>
      <c r="O33" s="13"/>
      <c r="P33" s="14"/>
      <c r="Q33" s="15"/>
    </row>
    <row r="34" spans="1:17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>
        <f t="shared" si="8"/>
        <v>0</v>
      </c>
      <c r="O34" s="13"/>
      <c r="P34" s="14"/>
      <c r="Q34" s="15"/>
    </row>
    <row r="35" spans="1:17" x14ac:dyDescent="0.25">
      <c r="A35" s="11" t="s">
        <v>23</v>
      </c>
      <c r="B35" s="12">
        <v>24188.327079999995</v>
      </c>
      <c r="C35" s="12">
        <v>22858.807799999995</v>
      </c>
      <c r="D35" s="12">
        <v>24273.557240000002</v>
      </c>
      <c r="E35" s="12">
        <v>30803.114239999995</v>
      </c>
      <c r="F35" s="12">
        <v>337366.13370568876</v>
      </c>
      <c r="G35" s="12">
        <v>1538209.1426686831</v>
      </c>
      <c r="H35" s="12">
        <v>2028265.953414697</v>
      </c>
      <c r="I35" s="12">
        <v>2103048.3690672745</v>
      </c>
      <c r="J35" s="12">
        <v>1599428.2526116022</v>
      </c>
      <c r="K35" s="12">
        <v>424603.47823928995</v>
      </c>
      <c r="L35" s="12">
        <v>60254.40135369145</v>
      </c>
      <c r="M35" s="12">
        <v>32410.693774999996</v>
      </c>
      <c r="N35" s="12">
        <f t="shared" si="8"/>
        <v>8225710.2311959276</v>
      </c>
      <c r="O35" s="13"/>
      <c r="P35" s="14"/>
      <c r="Q35" s="15"/>
    </row>
    <row r="36" spans="1:17" x14ac:dyDescent="0.25">
      <c r="A36" s="12" t="s">
        <v>24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f t="shared" si="8"/>
        <v>0</v>
      </c>
      <c r="O36" s="13"/>
      <c r="P36" s="14"/>
      <c r="Q36" s="15"/>
    </row>
    <row r="37" spans="1:17" x14ac:dyDescent="0.25">
      <c r="A37" s="11" t="s">
        <v>25</v>
      </c>
      <c r="B37" s="12">
        <f t="shared" ref="B37:M37" si="10">SUM(B35:B36)</f>
        <v>24188.327079999995</v>
      </c>
      <c r="C37" s="12">
        <f t="shared" si="10"/>
        <v>22858.807799999995</v>
      </c>
      <c r="D37" s="12">
        <f t="shared" si="10"/>
        <v>24273.557240000002</v>
      </c>
      <c r="E37" s="12">
        <f t="shared" si="10"/>
        <v>30803.114239999995</v>
      </c>
      <c r="F37" s="12">
        <f t="shared" si="10"/>
        <v>337366.13370568876</v>
      </c>
      <c r="G37" s="12">
        <f t="shared" si="10"/>
        <v>1538209.1426686831</v>
      </c>
      <c r="H37" s="12">
        <f t="shared" si="10"/>
        <v>2028265.953414697</v>
      </c>
      <c r="I37" s="12">
        <f t="shared" si="10"/>
        <v>2103048.3690672745</v>
      </c>
      <c r="J37" s="12">
        <f t="shared" si="10"/>
        <v>1599428.2526116022</v>
      </c>
      <c r="K37" s="12">
        <f t="shared" si="10"/>
        <v>424603.47823928995</v>
      </c>
      <c r="L37" s="12">
        <f t="shared" si="10"/>
        <v>60254.40135369145</v>
      </c>
      <c r="M37" s="12">
        <f t="shared" si="10"/>
        <v>32410.693774999996</v>
      </c>
      <c r="N37" s="12">
        <f>SUM(B37:M37)</f>
        <v>8225710.2311959276</v>
      </c>
      <c r="O37" s="13"/>
      <c r="P37" s="14"/>
      <c r="Q37" s="15"/>
    </row>
    <row r="38" spans="1:17" x14ac:dyDescent="0.25">
      <c r="A38" s="11"/>
      <c r="B38" s="11"/>
      <c r="C38" s="11"/>
      <c r="D38" s="11"/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3"/>
      <c r="P38" s="14"/>
      <c r="Q38" s="15"/>
    </row>
    <row r="39" spans="1:17" x14ac:dyDescent="0.25">
      <c r="A39" s="11"/>
      <c r="G39" s="12"/>
      <c r="H39" s="12"/>
      <c r="I39" s="12"/>
      <c r="J39" s="12"/>
      <c r="K39" s="12"/>
      <c r="L39" s="12"/>
      <c r="M39" s="12"/>
      <c r="N39" s="12"/>
      <c r="O39" s="13"/>
      <c r="P39" s="14"/>
      <c r="Q39" s="15"/>
    </row>
    <row r="40" spans="1:17" x14ac:dyDescent="0.25">
      <c r="G40" s="8" t="s">
        <v>27</v>
      </c>
      <c r="H40" s="12"/>
      <c r="J40" s="12"/>
      <c r="K40" s="12"/>
      <c r="L40" s="12"/>
      <c r="M40" s="12"/>
      <c r="N40" s="12"/>
      <c r="O40" s="13"/>
      <c r="P40" s="14"/>
      <c r="Q40" s="15"/>
    </row>
    <row r="41" spans="1:17" x14ac:dyDescent="0.25">
      <c r="A41" s="10"/>
      <c r="B41" s="10"/>
      <c r="C41" s="10"/>
      <c r="D41" s="10"/>
      <c r="E41" s="10"/>
      <c r="F41" s="10"/>
      <c r="G41" s="8" t="s">
        <v>28</v>
      </c>
      <c r="H41" s="18"/>
      <c r="J41" s="10"/>
      <c r="K41" s="10"/>
      <c r="L41" s="10"/>
      <c r="M41" s="10"/>
      <c r="N41" s="10"/>
      <c r="O41" s="13"/>
      <c r="P41" s="14"/>
      <c r="Q41" s="15"/>
    </row>
    <row r="42" spans="1:17" x14ac:dyDescent="0.25">
      <c r="A42" s="4"/>
      <c r="B42" s="4"/>
      <c r="C42" s="4"/>
      <c r="D42" s="4"/>
      <c r="E42" s="4"/>
      <c r="F42" s="4"/>
      <c r="G42" s="2" t="s">
        <v>0</v>
      </c>
      <c r="H42" s="3"/>
      <c r="J42" s="4"/>
      <c r="K42" s="4"/>
      <c r="L42" s="4"/>
      <c r="M42" s="4"/>
      <c r="N42" s="4"/>
      <c r="O42" s="13"/>
      <c r="P42" s="14"/>
      <c r="Q42" s="15"/>
    </row>
    <row r="43" spans="1:17" x14ac:dyDescent="0.25">
      <c r="A43" s="10"/>
      <c r="B43" s="10"/>
      <c r="C43" s="10"/>
      <c r="D43" s="10"/>
      <c r="E43" s="10"/>
      <c r="F43" s="10"/>
      <c r="G43" s="8" t="s">
        <v>29</v>
      </c>
      <c r="H43" s="18"/>
      <c r="J43" s="10"/>
      <c r="K43" s="10"/>
      <c r="L43" s="10"/>
      <c r="M43" s="10"/>
      <c r="N43" s="10"/>
      <c r="O43" s="13"/>
      <c r="P43" s="14"/>
      <c r="Q43" s="15"/>
    </row>
    <row r="44" spans="1:17" x14ac:dyDescent="0.25">
      <c r="A44" s="10"/>
      <c r="B44" s="10"/>
      <c r="C44" s="10"/>
      <c r="D44" s="10"/>
      <c r="E44" s="10"/>
      <c r="F44" s="24" t="s">
        <v>30</v>
      </c>
      <c r="G44" s="24"/>
      <c r="H44" s="24"/>
      <c r="K44" s="10"/>
      <c r="L44" s="10"/>
      <c r="M44" s="10"/>
      <c r="N44" s="10"/>
      <c r="O44" s="13"/>
      <c r="P44" s="14"/>
      <c r="Q44" s="15"/>
    </row>
    <row r="45" spans="1:17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3"/>
      <c r="P45" s="14"/>
      <c r="Q45" s="15"/>
    </row>
    <row r="46" spans="1:17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3"/>
      <c r="P46" s="14"/>
      <c r="Q46" s="15"/>
    </row>
    <row r="47" spans="1:17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3"/>
      <c r="P47" s="14"/>
      <c r="Q47" s="15"/>
    </row>
    <row r="48" spans="1:17" x14ac:dyDescent="0.25">
      <c r="A48" s="6" t="s">
        <v>1</v>
      </c>
      <c r="B48" s="7" t="str">
        <f>B23</f>
        <v>January</v>
      </c>
      <c r="C48" s="7" t="str">
        <f t="shared" ref="C48:M48" si="11">C23</f>
        <v>February</v>
      </c>
      <c r="D48" s="7" t="str">
        <f t="shared" si="11"/>
        <v>March</v>
      </c>
      <c r="E48" s="7" t="str">
        <f t="shared" si="11"/>
        <v>April</v>
      </c>
      <c r="F48" s="7" t="str">
        <f t="shared" si="11"/>
        <v>May</v>
      </c>
      <c r="G48" s="7" t="str">
        <f t="shared" si="11"/>
        <v>June</v>
      </c>
      <c r="H48" s="7" t="str">
        <f t="shared" si="11"/>
        <v>July</v>
      </c>
      <c r="I48" s="7" t="str">
        <f t="shared" si="11"/>
        <v>August</v>
      </c>
      <c r="J48" s="7" t="str">
        <f t="shared" si="11"/>
        <v>September</v>
      </c>
      <c r="K48" s="7" t="str">
        <f t="shared" si="11"/>
        <v>October</v>
      </c>
      <c r="L48" s="7" t="str">
        <f t="shared" si="11"/>
        <v>November</v>
      </c>
      <c r="M48" s="7" t="str">
        <f t="shared" si="11"/>
        <v>December</v>
      </c>
      <c r="N48" s="7" t="s">
        <v>14</v>
      </c>
      <c r="O48" s="13"/>
      <c r="P48" s="14"/>
      <c r="Q48" s="15"/>
    </row>
    <row r="49" spans="1:17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3"/>
      <c r="P49" s="14"/>
      <c r="Q49" s="15"/>
    </row>
    <row r="50" spans="1:17" x14ac:dyDescent="0.25">
      <c r="A50" s="11" t="s">
        <v>31</v>
      </c>
      <c r="B50" s="12">
        <v>67244523.693384096</v>
      </c>
      <c r="C50" s="12">
        <v>60160558.270287618</v>
      </c>
      <c r="D50" s="12">
        <v>55186746.267143093</v>
      </c>
      <c r="E50" s="12">
        <v>46680687.73400484</v>
      </c>
      <c r="F50" s="12">
        <v>42209804.777562328</v>
      </c>
      <c r="G50" s="12">
        <v>44622864.579331957</v>
      </c>
      <c r="H50" s="12">
        <v>58889677.65529117</v>
      </c>
      <c r="I50" s="12">
        <v>70071120.80732049</v>
      </c>
      <c r="J50" s="12">
        <v>58550390.171793036</v>
      </c>
      <c r="K50" s="12">
        <v>43893172.348606616</v>
      </c>
      <c r="L50" s="12">
        <v>45362817.244109988</v>
      </c>
      <c r="M50" s="12">
        <v>60743367.178329766</v>
      </c>
      <c r="N50" s="12">
        <f>SUM(B50:M50)</f>
        <v>653615730.72716498</v>
      </c>
      <c r="O50" s="13"/>
      <c r="P50" s="14"/>
      <c r="Q50" s="15"/>
    </row>
    <row r="51" spans="1:17" x14ac:dyDescent="0.25">
      <c r="A51" s="11" t="s">
        <v>32</v>
      </c>
      <c r="B51" s="12">
        <v>75267.407495214124</v>
      </c>
      <c r="C51" s="12">
        <v>58551.262250661181</v>
      </c>
      <c r="D51" s="12">
        <v>53732.405333509108</v>
      </c>
      <c r="E51" s="12">
        <v>47816.107105615272</v>
      </c>
      <c r="F51" s="12">
        <v>36987.870005474339</v>
      </c>
      <c r="G51" s="12">
        <v>34218.1610584265</v>
      </c>
      <c r="H51" s="12">
        <v>37917.015829294403</v>
      </c>
      <c r="I51" s="12">
        <v>46282.748102669226</v>
      </c>
      <c r="J51" s="12">
        <v>42220.932853878352</v>
      </c>
      <c r="K51" s="12">
        <v>30957.615298865887</v>
      </c>
      <c r="L51" s="12">
        <v>35774.700516085031</v>
      </c>
      <c r="M51" s="12">
        <v>59149.424767893288</v>
      </c>
      <c r="N51" s="12">
        <f t="shared" ref="N51:N56" si="12">SUM(B51:M51)</f>
        <v>558875.65061758668</v>
      </c>
      <c r="O51" s="13"/>
      <c r="P51" s="14"/>
      <c r="Q51" s="15"/>
    </row>
    <row r="52" spans="1:17" x14ac:dyDescent="0.25">
      <c r="A52" s="11" t="s">
        <v>33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f t="shared" si="12"/>
        <v>0</v>
      </c>
      <c r="O52" s="13"/>
      <c r="P52" s="14"/>
      <c r="Q52" s="15"/>
    </row>
    <row r="53" spans="1:17" x14ac:dyDescent="0.25">
      <c r="A53" s="11" t="s">
        <v>34</v>
      </c>
      <c r="B53" s="12">
        <v>223906.05512124256</v>
      </c>
      <c r="C53" s="12">
        <v>187817.69732630684</v>
      </c>
      <c r="D53" s="12">
        <v>169477.81030305396</v>
      </c>
      <c r="E53" s="12">
        <v>145708.34099223712</v>
      </c>
      <c r="F53" s="12">
        <v>134500.22457173446</v>
      </c>
      <c r="G53" s="12">
        <v>137343.37562212878</v>
      </c>
      <c r="H53" s="12">
        <v>171211.5896489023</v>
      </c>
      <c r="I53" s="12">
        <v>202099.51443841631</v>
      </c>
      <c r="J53" s="12">
        <v>170546.71759152639</v>
      </c>
      <c r="K53" s="12">
        <v>132408.93740665546</v>
      </c>
      <c r="L53" s="12">
        <v>141613.10908872526</v>
      </c>
      <c r="M53" s="12">
        <v>189179.49311719043</v>
      </c>
      <c r="N53" s="12">
        <f t="shared" si="12"/>
        <v>2005812.8652281195</v>
      </c>
      <c r="O53" s="13"/>
      <c r="P53" s="14"/>
      <c r="Q53" s="15"/>
    </row>
    <row r="54" spans="1:17" x14ac:dyDescent="0.25">
      <c r="A54" s="11" t="s">
        <v>35</v>
      </c>
      <c r="B54" s="12">
        <v>2340115.9851230448</v>
      </c>
      <c r="C54" s="12">
        <v>2187010.3623387371</v>
      </c>
      <c r="D54" s="12">
        <v>2103868.0783796846</v>
      </c>
      <c r="E54" s="12">
        <v>2095884.6848827191</v>
      </c>
      <c r="F54" s="12">
        <v>1818668.2916617012</v>
      </c>
      <c r="G54" s="12">
        <v>1597716.224787781</v>
      </c>
      <c r="H54" s="12">
        <v>1601342.2404035213</v>
      </c>
      <c r="I54" s="12">
        <v>1973324.5090187143</v>
      </c>
      <c r="J54" s="12">
        <v>1758841.5026758942</v>
      </c>
      <c r="K54" s="12">
        <v>1492385.5463826277</v>
      </c>
      <c r="L54" s="12">
        <v>1181082.3415037596</v>
      </c>
      <c r="M54" s="12">
        <v>1655973.190713638</v>
      </c>
      <c r="N54" s="12">
        <f t="shared" si="12"/>
        <v>21806212.957871821</v>
      </c>
      <c r="O54" s="13"/>
      <c r="P54" s="14"/>
      <c r="Q54" s="15"/>
    </row>
    <row r="55" spans="1:17" x14ac:dyDescent="0.25">
      <c r="A55" s="11" t="s">
        <v>36</v>
      </c>
      <c r="B55" s="12">
        <v>1787741.1911101877</v>
      </c>
      <c r="C55" s="12">
        <v>1736063.618262291</v>
      </c>
      <c r="D55" s="12">
        <v>1654361.0305155909</v>
      </c>
      <c r="E55" s="12">
        <v>1519027.9300783412</v>
      </c>
      <c r="F55" s="12">
        <v>1478364.2223284473</v>
      </c>
      <c r="G55" s="12">
        <v>1504762.6085968232</v>
      </c>
      <c r="H55" s="12">
        <v>1720627.8297209088</v>
      </c>
      <c r="I55" s="12">
        <v>1824038.104408063</v>
      </c>
      <c r="J55" s="12">
        <v>1703764.5225007443</v>
      </c>
      <c r="K55" s="12">
        <v>1527950.6366973415</v>
      </c>
      <c r="L55" s="12">
        <v>1533491.9554786326</v>
      </c>
      <c r="M55" s="12">
        <v>1722242.2200836244</v>
      </c>
      <c r="N55" s="12">
        <f t="shared" si="12"/>
        <v>19712435.869780991</v>
      </c>
      <c r="O55" s="13"/>
      <c r="P55" s="14"/>
      <c r="Q55" s="15"/>
    </row>
    <row r="56" spans="1:17" x14ac:dyDescent="0.25">
      <c r="A56" s="11" t="s">
        <v>37</v>
      </c>
      <c r="B56" s="12">
        <v>5318.5629549100204</v>
      </c>
      <c r="C56" s="12">
        <v>5812.2696686803365</v>
      </c>
      <c r="D56" s="12">
        <v>6078.5878564881605</v>
      </c>
      <c r="E56" s="12">
        <v>6307.3508559589027</v>
      </c>
      <c r="F56" s="12">
        <v>6136.3195863275869</v>
      </c>
      <c r="G56" s="12">
        <v>5683.0533973009033</v>
      </c>
      <c r="H56" s="12">
        <v>5931.7376392450306</v>
      </c>
      <c r="I56" s="12">
        <v>5964.4534915756994</v>
      </c>
      <c r="J56" s="12">
        <v>5335.1064213635373</v>
      </c>
      <c r="K56" s="12">
        <v>4656.8996415382699</v>
      </c>
      <c r="L56" s="12">
        <v>3931.198821363937</v>
      </c>
      <c r="M56" s="12">
        <v>4305.9110387202381</v>
      </c>
      <c r="N56" s="12">
        <f t="shared" si="12"/>
        <v>65461.451373472628</v>
      </c>
      <c r="O56" s="13"/>
      <c r="P56" s="14"/>
      <c r="Q56" s="15"/>
    </row>
    <row r="57" spans="1:17" x14ac:dyDescent="0.25">
      <c r="A57" s="11" t="s">
        <v>38</v>
      </c>
      <c r="B57" s="12">
        <f t="shared" ref="B57:M57" si="13">B9</f>
        <v>28136186.96505335</v>
      </c>
      <c r="C57" s="12">
        <f t="shared" si="13"/>
        <v>27993688.540219091</v>
      </c>
      <c r="D57" s="12">
        <f t="shared" si="13"/>
        <v>27175063.485674877</v>
      </c>
      <c r="E57" s="12">
        <f t="shared" si="13"/>
        <v>25841318.664085481</v>
      </c>
      <c r="F57" s="12">
        <f t="shared" si="13"/>
        <v>25705509.268638156</v>
      </c>
      <c r="G57" s="12">
        <f t="shared" si="13"/>
        <v>28081019.098301768</v>
      </c>
      <c r="H57" s="12">
        <f t="shared" si="13"/>
        <v>32981244.355948992</v>
      </c>
      <c r="I57" s="12">
        <f t="shared" si="13"/>
        <v>35285160.297834218</v>
      </c>
      <c r="J57" s="12">
        <f t="shared" si="13"/>
        <v>33754748.512202375</v>
      </c>
      <c r="K57" s="12">
        <f t="shared" si="13"/>
        <v>29742684.449767504</v>
      </c>
      <c r="L57" s="12">
        <f t="shared" si="13"/>
        <v>27257063.916117594</v>
      </c>
      <c r="M57" s="12">
        <f t="shared" si="13"/>
        <v>28038706.875985611</v>
      </c>
      <c r="N57" s="12">
        <f t="shared" ref="N57:N64" si="14">SUM(B57:M57)</f>
        <v>349992394.42982906</v>
      </c>
      <c r="O57" s="13"/>
      <c r="P57" s="14"/>
      <c r="Q57" s="15"/>
    </row>
    <row r="58" spans="1:17" x14ac:dyDescent="0.25">
      <c r="A58" s="11" t="s">
        <v>39</v>
      </c>
      <c r="B58" s="12">
        <v>113066.12624000001</v>
      </c>
      <c r="C58" s="12">
        <v>113579.97993000002</v>
      </c>
      <c r="D58" s="12">
        <v>115048.40926999999</v>
      </c>
      <c r="E58" s="12">
        <v>114265.85115</v>
      </c>
      <c r="F58" s="12">
        <v>113147.06458000001</v>
      </c>
      <c r="G58" s="12">
        <v>115288.11291</v>
      </c>
      <c r="H58" s="12">
        <v>114182.23654999999</v>
      </c>
      <c r="I58" s="12">
        <v>114201.49075</v>
      </c>
      <c r="J58" s="12">
        <v>114169.96903999998</v>
      </c>
      <c r="K58" s="12">
        <v>114001.19810000001</v>
      </c>
      <c r="L58" s="12">
        <v>115239.14323</v>
      </c>
      <c r="M58" s="12">
        <v>114632.99264000001</v>
      </c>
      <c r="N58" s="12">
        <f t="shared" si="14"/>
        <v>1370822.5743900002</v>
      </c>
      <c r="O58" s="13"/>
      <c r="P58" s="14"/>
      <c r="Q58" s="15"/>
    </row>
    <row r="59" spans="1:17" x14ac:dyDescent="0.25">
      <c r="A59" s="11" t="s">
        <v>40</v>
      </c>
      <c r="B59" s="12">
        <f t="shared" ref="B59:M59" si="15">B14</f>
        <v>12263508.165646574</v>
      </c>
      <c r="C59" s="12">
        <f t="shared" si="15"/>
        <v>12313085.529737273</v>
      </c>
      <c r="D59" s="12">
        <f t="shared" si="15"/>
        <v>11757469.107470302</v>
      </c>
      <c r="E59" s="12">
        <f t="shared" si="15"/>
        <v>12026299.857847065</v>
      </c>
      <c r="F59" s="12">
        <f t="shared" si="15"/>
        <v>11411327.196191249</v>
      </c>
      <c r="G59" s="12">
        <f t="shared" si="15"/>
        <v>11837480.887481747</v>
      </c>
      <c r="H59" s="12">
        <f t="shared" si="15"/>
        <v>13681229.829913709</v>
      </c>
      <c r="I59" s="12">
        <f t="shared" si="15"/>
        <v>14397045.84587043</v>
      </c>
      <c r="J59" s="12">
        <f t="shared" si="15"/>
        <v>14807872.344852066</v>
      </c>
      <c r="K59" s="12">
        <f t="shared" si="15"/>
        <v>14264842.317346159</v>
      </c>
      <c r="L59" s="12">
        <f t="shared" si="15"/>
        <v>12596409.427504467</v>
      </c>
      <c r="M59" s="12">
        <f t="shared" si="15"/>
        <v>12358853.101761227</v>
      </c>
      <c r="N59" s="12">
        <f t="shared" si="14"/>
        <v>153715423.61162227</v>
      </c>
      <c r="O59" s="13"/>
      <c r="P59" s="14"/>
      <c r="Q59" s="15"/>
    </row>
    <row r="60" spans="1:17" x14ac:dyDescent="0.25">
      <c r="A60" s="11" t="s">
        <v>41</v>
      </c>
      <c r="B60" s="12">
        <v>8739.2251667688215</v>
      </c>
      <c r="C60" s="12">
        <v>11693.171033602661</v>
      </c>
      <c r="D60" s="12">
        <v>16049.439326069823</v>
      </c>
      <c r="E60" s="12">
        <v>26282.179658465662</v>
      </c>
      <c r="F60" s="12">
        <v>35202.416288049921</v>
      </c>
      <c r="G60" s="12">
        <v>19569.347415457389</v>
      </c>
      <c r="H60" s="12">
        <v>23293.83437815365</v>
      </c>
      <c r="I60" s="12">
        <v>24276.975676113012</v>
      </c>
      <c r="J60" s="12">
        <v>18853.919600326717</v>
      </c>
      <c r="K60" s="12">
        <v>33093.811265122044</v>
      </c>
      <c r="L60" s="12">
        <v>25726.63331887656</v>
      </c>
      <c r="M60" s="12">
        <v>16954.67396265834</v>
      </c>
      <c r="N60" s="12">
        <f t="shared" si="14"/>
        <v>259735.62708966457</v>
      </c>
      <c r="O60" s="13"/>
      <c r="P60" s="14"/>
      <c r="Q60" s="15"/>
    </row>
    <row r="61" spans="1:17" x14ac:dyDescent="0.25">
      <c r="A61" s="11" t="s">
        <v>42</v>
      </c>
      <c r="B61" s="12">
        <f>B18</f>
        <v>326604.224747942</v>
      </c>
      <c r="C61" s="12">
        <f t="shared" ref="C61:M61" si="16">C18</f>
        <v>323762.67379758134</v>
      </c>
      <c r="D61" s="12">
        <f t="shared" si="16"/>
        <v>328396.51613240503</v>
      </c>
      <c r="E61" s="12">
        <f t="shared" si="16"/>
        <v>2060762.5896338713</v>
      </c>
      <c r="F61" s="12">
        <f t="shared" si="16"/>
        <v>10406392.240270421</v>
      </c>
      <c r="G61" s="12">
        <f t="shared" si="16"/>
        <v>31621654.731880743</v>
      </c>
      <c r="H61" s="12">
        <f t="shared" si="16"/>
        <v>42664116.734222531</v>
      </c>
      <c r="I61" s="12">
        <f t="shared" si="16"/>
        <v>40200717.973970093</v>
      </c>
      <c r="J61" s="12">
        <f t="shared" si="16"/>
        <v>34238785.616424628</v>
      </c>
      <c r="K61" s="12">
        <f t="shared" si="16"/>
        <v>9481568.9262201525</v>
      </c>
      <c r="L61" s="12">
        <f t="shared" si="16"/>
        <v>1918832.0807533842</v>
      </c>
      <c r="M61" s="12">
        <f t="shared" si="16"/>
        <v>376270.3104959426</v>
      </c>
      <c r="N61" s="12">
        <f t="shared" si="14"/>
        <v>173947864.61854967</v>
      </c>
      <c r="O61" s="13"/>
      <c r="P61" s="14"/>
      <c r="Q61" s="15"/>
    </row>
    <row r="62" spans="1:17" x14ac:dyDescent="0.25">
      <c r="A62" s="11" t="s">
        <v>43</v>
      </c>
      <c r="B62" s="12">
        <v>120446.85903199999</v>
      </c>
      <c r="C62" s="12">
        <v>120791.44278799999</v>
      </c>
      <c r="D62" s="12">
        <v>120788.93040599998</v>
      </c>
      <c r="E62" s="12">
        <v>120867.45466</v>
      </c>
      <c r="F62" s="12">
        <v>120897.70182799999</v>
      </c>
      <c r="G62" s="12">
        <v>121034.40151999998</v>
      </c>
      <c r="H62" s="12">
        <v>121082.699592</v>
      </c>
      <c r="I62" s="12">
        <v>121087.62138999999</v>
      </c>
      <c r="J62" s="12">
        <v>121185.34590999999</v>
      </c>
      <c r="K62" s="12">
        <v>121325.388096</v>
      </c>
      <c r="L62" s="12">
        <v>121351.03607599999</v>
      </c>
      <c r="M62" s="12">
        <v>121510.438136</v>
      </c>
      <c r="N62" s="12">
        <f t="shared" si="14"/>
        <v>1452369.3194339999</v>
      </c>
      <c r="O62" s="13"/>
      <c r="P62" s="14"/>
      <c r="Q62" s="15"/>
    </row>
    <row r="63" spans="1:17" x14ac:dyDescent="0.25">
      <c r="A63" s="11" t="s">
        <v>44</v>
      </c>
      <c r="B63" s="12">
        <v>335118.47518171999</v>
      </c>
      <c r="C63" s="12">
        <v>333966.97019177797</v>
      </c>
      <c r="D63" s="12">
        <v>329853.04559171997</v>
      </c>
      <c r="E63" s="12">
        <v>327599.76592172001</v>
      </c>
      <c r="F63" s="12">
        <v>323991.18831171998</v>
      </c>
      <c r="G63" s="12">
        <v>322011.26749172003</v>
      </c>
      <c r="H63" s="12">
        <v>292107.08466171997</v>
      </c>
      <c r="I63" s="12">
        <v>351430.77941172</v>
      </c>
      <c r="J63" s="12">
        <v>326455.26785171998</v>
      </c>
      <c r="K63" s="12">
        <v>317019.02467172005</v>
      </c>
      <c r="L63" s="12">
        <v>263294.11228172004</v>
      </c>
      <c r="M63" s="12">
        <v>418914.13832172001</v>
      </c>
      <c r="N63" s="12">
        <f t="shared" si="14"/>
        <v>3941761.1198906982</v>
      </c>
      <c r="O63" s="13"/>
      <c r="P63" s="14"/>
      <c r="Q63" s="15"/>
    </row>
    <row r="64" spans="1:17" x14ac:dyDescent="0.25">
      <c r="A64" s="11" t="s">
        <v>45</v>
      </c>
      <c r="B64" s="16">
        <v>16089.966954000001</v>
      </c>
      <c r="C64" s="16">
        <v>25040.911914</v>
      </c>
      <c r="D64" s="16">
        <v>15683.455332000001</v>
      </c>
      <c r="E64" s="16">
        <v>24263.118108000002</v>
      </c>
      <c r="F64" s="16">
        <v>19512.871704000001</v>
      </c>
      <c r="G64" s="16">
        <v>19181.918988000001</v>
      </c>
      <c r="H64" s="16">
        <v>17686.433268000001</v>
      </c>
      <c r="I64" s="16">
        <v>21215.575566</v>
      </c>
      <c r="J64" s="16">
        <v>19902.357072000003</v>
      </c>
      <c r="K64" s="16">
        <v>19968.814386000002</v>
      </c>
      <c r="L64" s="16">
        <v>19913.420214000002</v>
      </c>
      <c r="M64" s="16">
        <v>21333.190104000001</v>
      </c>
      <c r="N64" s="16">
        <f t="shared" si="14"/>
        <v>239792.03361000004</v>
      </c>
      <c r="O64" s="13"/>
      <c r="P64" s="14"/>
      <c r="Q64" s="15"/>
    </row>
    <row r="65" spans="1:17" x14ac:dyDescent="0.25">
      <c r="A65" s="17" t="s">
        <v>46</v>
      </c>
      <c r="B65" s="12">
        <f t="shared" ref="B65:N65" si="17">SUM(B49:B64)</f>
        <v>112996632.90321103</v>
      </c>
      <c r="C65" s="12">
        <f t="shared" si="17"/>
        <v>105571422.69974564</v>
      </c>
      <c r="D65" s="12">
        <f t="shared" si="17"/>
        <v>99032616.568734795</v>
      </c>
      <c r="E65" s="12">
        <f t="shared" si="17"/>
        <v>91037091.628984332</v>
      </c>
      <c r="F65" s="12">
        <f t="shared" si="17"/>
        <v>93820441.653527617</v>
      </c>
      <c r="G65" s="12">
        <f t="shared" si="17"/>
        <v>120039827.76878385</v>
      </c>
      <c r="H65" s="12">
        <f t="shared" si="17"/>
        <v>152321651.27706814</v>
      </c>
      <c r="I65" s="12">
        <f t="shared" si="17"/>
        <v>164637966.69724852</v>
      </c>
      <c r="J65" s="12">
        <f t="shared" si="17"/>
        <v>145633072.28678957</v>
      </c>
      <c r="K65" s="12">
        <f t="shared" si="17"/>
        <v>101176035.91388631</v>
      </c>
      <c r="L65" s="12">
        <f t="shared" si="17"/>
        <v>90576540.319014594</v>
      </c>
      <c r="M65" s="12">
        <f t="shared" si="17"/>
        <v>105841393.13945797</v>
      </c>
      <c r="N65" s="12">
        <f t="shared" si="17"/>
        <v>1382684692.8564525</v>
      </c>
      <c r="O65" s="13"/>
      <c r="P65" s="14"/>
      <c r="Q65" s="15"/>
    </row>
    <row r="66" spans="1:17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3"/>
      <c r="P66" s="14"/>
      <c r="Q66" s="15"/>
    </row>
    <row r="67" spans="1:17" x14ac:dyDescent="0.25">
      <c r="A67" s="19" t="s">
        <v>47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3"/>
      <c r="P67" s="14"/>
      <c r="Q67" s="15"/>
    </row>
    <row r="68" spans="1:17" x14ac:dyDescent="0.25">
      <c r="A68" s="17" t="s">
        <v>48</v>
      </c>
      <c r="B68" s="12">
        <v>7868652.4246819634</v>
      </c>
      <c r="C68" s="12">
        <v>7595256.5445002448</v>
      </c>
      <c r="D68" s="12">
        <v>7782805.763089343</v>
      </c>
      <c r="E68" s="12">
        <v>7328765.7420071065</v>
      </c>
      <c r="F68" s="12">
        <v>7191402.7281357646</v>
      </c>
      <c r="G68" s="12">
        <v>7457260.7355516348</v>
      </c>
      <c r="H68" s="12">
        <v>7587818.1587994471</v>
      </c>
      <c r="I68" s="12">
        <v>7651984.1217167545</v>
      </c>
      <c r="J68" s="12">
        <v>7468251.5358633911</v>
      </c>
      <c r="K68" s="12">
        <v>7638027.6826060722</v>
      </c>
      <c r="L68" s="12">
        <v>7771678.2042932166</v>
      </c>
      <c r="M68" s="12">
        <v>8191909.6959453821</v>
      </c>
      <c r="N68" s="12">
        <f>SUM(B68:M68)</f>
        <v>91533813.337190315</v>
      </c>
      <c r="O68" s="13"/>
      <c r="P68" s="14"/>
      <c r="Q68" s="15"/>
    </row>
    <row r="69" spans="1:17" x14ac:dyDescent="0.25">
      <c r="A69" s="17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3"/>
      <c r="P69" s="14"/>
      <c r="Q69" s="15"/>
    </row>
    <row r="70" spans="1:17" x14ac:dyDescent="0.25">
      <c r="A70" s="20" t="s">
        <v>49</v>
      </c>
      <c r="B70" s="21">
        <f t="shared" ref="B70:N70" si="18">B68+B65</f>
        <v>120865285.32789299</v>
      </c>
      <c r="C70" s="21">
        <f t="shared" si="18"/>
        <v>113166679.24424589</v>
      </c>
      <c r="D70" s="21">
        <f t="shared" si="18"/>
        <v>106815422.33182414</v>
      </c>
      <c r="E70" s="21">
        <f t="shared" si="18"/>
        <v>98365857.370991439</v>
      </c>
      <c r="F70" s="21">
        <f t="shared" si="18"/>
        <v>101011844.38166338</v>
      </c>
      <c r="G70" s="21">
        <f t="shared" si="18"/>
        <v>127497088.50433549</v>
      </c>
      <c r="H70" s="21">
        <f t="shared" si="18"/>
        <v>159909469.43586758</v>
      </c>
      <c r="I70" s="21">
        <f t="shared" si="18"/>
        <v>172289950.81896529</v>
      </c>
      <c r="J70" s="21">
        <f t="shared" si="18"/>
        <v>153101323.82265297</v>
      </c>
      <c r="K70" s="21">
        <f t="shared" si="18"/>
        <v>108814063.59649238</v>
      </c>
      <c r="L70" s="21">
        <f t="shared" si="18"/>
        <v>98348218.523307815</v>
      </c>
      <c r="M70" s="21">
        <f t="shared" si="18"/>
        <v>114033302.83540335</v>
      </c>
      <c r="N70" s="22">
        <f t="shared" si="18"/>
        <v>1474218506.1936429</v>
      </c>
      <c r="O70" s="13"/>
      <c r="P70" s="14"/>
      <c r="Q70" s="15"/>
    </row>
    <row r="71" spans="1:17" x14ac:dyDescent="0.25">
      <c r="A71" s="17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3"/>
      <c r="P71" s="14"/>
      <c r="Q71" s="15"/>
    </row>
    <row r="72" spans="1:17" x14ac:dyDescent="0.25">
      <c r="A72" s="10"/>
      <c r="B72" s="10"/>
      <c r="C72" s="10"/>
      <c r="D72" s="10"/>
      <c r="E72" s="10"/>
      <c r="F72" s="10"/>
      <c r="G72" s="8" t="s">
        <v>27</v>
      </c>
      <c r="H72" s="18"/>
      <c r="J72" s="10"/>
      <c r="K72" s="10"/>
      <c r="L72" s="10"/>
      <c r="M72" s="10"/>
      <c r="N72" s="10"/>
      <c r="O72" s="13"/>
      <c r="P72" s="14"/>
      <c r="Q72" s="15"/>
    </row>
    <row r="73" spans="1:17" x14ac:dyDescent="0.25">
      <c r="A73" s="10"/>
      <c r="B73" s="10"/>
      <c r="C73" s="10"/>
      <c r="D73" s="10"/>
      <c r="E73" s="10"/>
      <c r="F73" s="10"/>
      <c r="G73" s="8" t="s">
        <v>28</v>
      </c>
      <c r="H73" s="18"/>
      <c r="J73" s="10"/>
      <c r="K73" s="10"/>
      <c r="L73" s="10"/>
      <c r="M73" s="10"/>
      <c r="N73" s="10"/>
      <c r="O73" s="13"/>
      <c r="P73" s="14"/>
      <c r="Q73" s="15"/>
    </row>
    <row r="74" spans="1:17" x14ac:dyDescent="0.25">
      <c r="A74" s="17" t="s">
        <v>50</v>
      </c>
      <c r="B74" s="17"/>
      <c r="C74" s="17"/>
      <c r="D74" s="17"/>
      <c r="E74" s="17"/>
      <c r="F74" s="17"/>
      <c r="G74" s="2" t="s">
        <v>26</v>
      </c>
      <c r="H74" s="3"/>
      <c r="J74" s="4"/>
      <c r="K74" s="4"/>
      <c r="L74" s="4"/>
      <c r="M74" s="4"/>
      <c r="N74" s="4"/>
      <c r="O74" s="13"/>
      <c r="P74" s="14"/>
      <c r="Q74" s="15"/>
    </row>
    <row r="75" spans="1:17" x14ac:dyDescent="0.25">
      <c r="A75" s="10"/>
      <c r="B75" s="10"/>
      <c r="C75" s="10"/>
      <c r="D75" s="10"/>
      <c r="E75" s="10"/>
      <c r="F75" s="10"/>
      <c r="G75" s="8" t="s">
        <v>29</v>
      </c>
      <c r="H75" s="18"/>
      <c r="J75" s="10"/>
      <c r="K75" s="10"/>
      <c r="L75" s="10"/>
      <c r="M75" s="10"/>
      <c r="N75" s="10"/>
      <c r="O75" s="13"/>
      <c r="P75" s="14"/>
      <c r="Q75" s="15"/>
    </row>
    <row r="76" spans="1:17" x14ac:dyDescent="0.25">
      <c r="A76" s="10"/>
      <c r="B76" s="10"/>
      <c r="C76" s="10"/>
      <c r="D76" s="10"/>
      <c r="E76" s="10"/>
      <c r="F76" s="24" t="str">
        <f>F44</f>
        <v>12 MONTHS ENDING DECEMBER 31, 2025</v>
      </c>
      <c r="G76" s="24"/>
      <c r="H76" s="24"/>
      <c r="K76" s="10"/>
      <c r="L76" s="10"/>
      <c r="M76" s="10"/>
      <c r="N76" s="10"/>
      <c r="O76" s="13"/>
      <c r="P76" s="14"/>
      <c r="Q76" s="15"/>
    </row>
    <row r="77" spans="1:17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3"/>
      <c r="P77" s="14"/>
      <c r="Q77" s="15"/>
    </row>
    <row r="78" spans="1:17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3"/>
      <c r="P78" s="14"/>
      <c r="Q78" s="15"/>
    </row>
    <row r="79" spans="1:17" x14ac:dyDescent="0.25">
      <c r="A79" s="6" t="s">
        <v>1</v>
      </c>
      <c r="B79" s="7" t="str">
        <f t="shared" ref="B79:M79" si="19">B48</f>
        <v>January</v>
      </c>
      <c r="C79" s="7" t="str">
        <f t="shared" si="19"/>
        <v>February</v>
      </c>
      <c r="D79" s="7" t="str">
        <f t="shared" si="19"/>
        <v>March</v>
      </c>
      <c r="E79" s="7" t="str">
        <f t="shared" si="19"/>
        <v>April</v>
      </c>
      <c r="F79" s="7" t="str">
        <f t="shared" si="19"/>
        <v>May</v>
      </c>
      <c r="G79" s="7" t="str">
        <f t="shared" si="19"/>
        <v>June</v>
      </c>
      <c r="H79" s="7" t="str">
        <f t="shared" si="19"/>
        <v>July</v>
      </c>
      <c r="I79" s="7" t="str">
        <f t="shared" si="19"/>
        <v>August</v>
      </c>
      <c r="J79" s="7" t="str">
        <f t="shared" si="19"/>
        <v>September</v>
      </c>
      <c r="K79" s="7" t="str">
        <f t="shared" si="19"/>
        <v>October</v>
      </c>
      <c r="L79" s="7" t="str">
        <f t="shared" si="19"/>
        <v>November</v>
      </c>
      <c r="M79" s="7" t="str">
        <f t="shared" si="19"/>
        <v>December</v>
      </c>
      <c r="N79" s="7" t="s">
        <v>14</v>
      </c>
      <c r="O79" s="13"/>
      <c r="P79" s="14"/>
      <c r="Q79" s="15"/>
    </row>
    <row r="80" spans="1:17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3"/>
      <c r="P80" s="14"/>
      <c r="Q80" s="15"/>
    </row>
    <row r="81" spans="1:17" x14ac:dyDescent="0.25">
      <c r="A81" s="11" t="s">
        <v>51</v>
      </c>
      <c r="B81" s="12">
        <v>2608984.3962778943</v>
      </c>
      <c r="C81" s="12">
        <v>2589239.0811307766</v>
      </c>
      <c r="D81" s="12">
        <v>2282986.4674084922</v>
      </c>
      <c r="E81" s="12">
        <v>1644468.4609856503</v>
      </c>
      <c r="F81" s="12">
        <v>1359383.9522049138</v>
      </c>
      <c r="G81" s="12">
        <v>1263354.1585432347</v>
      </c>
      <c r="H81" s="12">
        <v>1473868.7549873334</v>
      </c>
      <c r="I81" s="12">
        <v>1766953.5169354854</v>
      </c>
      <c r="J81" s="12">
        <v>1449495.6488450123</v>
      </c>
      <c r="K81" s="12">
        <v>1200910.5352743224</v>
      </c>
      <c r="L81" s="12">
        <v>1580417.3090783898</v>
      </c>
      <c r="M81" s="12">
        <v>2267602.3142816047</v>
      </c>
      <c r="N81" s="12">
        <f>SUM(B81:M81)</f>
        <v>21487664.595953107</v>
      </c>
      <c r="O81" s="13"/>
      <c r="P81" s="14"/>
      <c r="Q81" s="15"/>
    </row>
    <row r="82" spans="1:17" x14ac:dyDescent="0.25">
      <c r="A82" s="11" t="s">
        <v>34</v>
      </c>
      <c r="B82" s="12">
        <v>1751.3074028522913</v>
      </c>
      <c r="C82" s="12">
        <v>1440.6703193748147</v>
      </c>
      <c r="D82" s="12">
        <v>1490.750327449653</v>
      </c>
      <c r="E82" s="12">
        <v>944.79938904643313</v>
      </c>
      <c r="F82" s="12">
        <v>758.46497883042468</v>
      </c>
      <c r="G82" s="12">
        <v>776.5207113813035</v>
      </c>
      <c r="H82" s="12">
        <v>900.70254730456111</v>
      </c>
      <c r="I82" s="12">
        <v>1037.9643217300186</v>
      </c>
      <c r="J82" s="12">
        <v>828.92735436657563</v>
      </c>
      <c r="K82" s="12">
        <v>599.5066722299207</v>
      </c>
      <c r="L82" s="12">
        <v>818.28371166747831</v>
      </c>
      <c r="M82" s="12">
        <v>1371.1759765809898</v>
      </c>
      <c r="N82" s="12">
        <f>SUM(B82:M82)</f>
        <v>12719.073712814463</v>
      </c>
      <c r="P82" s="14"/>
      <c r="Q82" s="15"/>
    </row>
    <row r="83" spans="1:17" x14ac:dyDescent="0.25">
      <c r="A83" s="11" t="s">
        <v>52</v>
      </c>
      <c r="B83" s="12">
        <v>232666.65532134759</v>
      </c>
      <c r="C83" s="12">
        <v>245124.52202271475</v>
      </c>
      <c r="D83" s="12">
        <v>226952.12355887701</v>
      </c>
      <c r="E83" s="12">
        <v>182320.33753556342</v>
      </c>
      <c r="F83" s="12">
        <v>166160.29203443666</v>
      </c>
      <c r="G83" s="12">
        <v>173695.36041257545</v>
      </c>
      <c r="H83" s="12">
        <v>208986.71936631211</v>
      </c>
      <c r="I83" s="12">
        <v>229176.71297232099</v>
      </c>
      <c r="J83" s="12">
        <v>203959.34695220063</v>
      </c>
      <c r="K83" s="12">
        <v>176048.77177000503</v>
      </c>
      <c r="L83" s="12">
        <v>203984.40718098707</v>
      </c>
      <c r="M83" s="12">
        <v>246942.71224224663</v>
      </c>
      <c r="N83" s="12">
        <f t="shared" ref="N83:N90" si="20">SUM(B83:M83)</f>
        <v>2496017.9613695876</v>
      </c>
      <c r="O83" s="13"/>
      <c r="P83" s="14"/>
      <c r="Q83" s="15"/>
    </row>
    <row r="84" spans="1:17" x14ac:dyDescent="0.25">
      <c r="A84" s="11" t="s">
        <v>53</v>
      </c>
      <c r="B84" s="12">
        <f t="shared" ref="B84:M84" si="21">B28</f>
        <v>1137802.6804313986</v>
      </c>
      <c r="C84" s="12">
        <f t="shared" si="21"/>
        <v>1049862.4222561843</v>
      </c>
      <c r="D84" s="12">
        <f t="shared" si="21"/>
        <v>976537.96265729552</v>
      </c>
      <c r="E84" s="12">
        <f t="shared" si="21"/>
        <v>880371.33295899176</v>
      </c>
      <c r="F84" s="12">
        <f t="shared" si="21"/>
        <v>798484.81049006677</v>
      </c>
      <c r="G84" s="12">
        <f t="shared" si="21"/>
        <v>789358.45726579416</v>
      </c>
      <c r="H84" s="12">
        <f t="shared" si="21"/>
        <v>926160.52050870121</v>
      </c>
      <c r="I84" s="12">
        <f t="shared" si="21"/>
        <v>953322.14752033609</v>
      </c>
      <c r="J84" s="12">
        <f t="shared" si="21"/>
        <v>951011.62135119038</v>
      </c>
      <c r="K84" s="12">
        <f t="shared" si="21"/>
        <v>1027351.8363073033</v>
      </c>
      <c r="L84" s="12">
        <f t="shared" si="21"/>
        <v>1062269.2176854773</v>
      </c>
      <c r="M84" s="12">
        <f t="shared" si="21"/>
        <v>1092723.4311524387</v>
      </c>
      <c r="N84" s="12">
        <f t="shared" si="20"/>
        <v>11645256.440585179</v>
      </c>
      <c r="O84" s="13"/>
      <c r="P84" s="14"/>
      <c r="Q84" s="15"/>
    </row>
    <row r="85" spans="1:17" x14ac:dyDescent="0.25">
      <c r="A85" s="11" t="s">
        <v>39</v>
      </c>
      <c r="B85" s="12">
        <v>9811.2024799999999</v>
      </c>
      <c r="C85" s="12">
        <v>9841.0823600000003</v>
      </c>
      <c r="D85" s="12">
        <v>9863.2216399999998</v>
      </c>
      <c r="E85" s="12">
        <v>9878.3274000000001</v>
      </c>
      <c r="F85" s="12">
        <v>9891.5878799999991</v>
      </c>
      <c r="G85" s="12">
        <v>9871.1525099999981</v>
      </c>
      <c r="H85" s="12">
        <v>9870.6244900000002</v>
      </c>
      <c r="I85" s="12">
        <v>9855.0964800000002</v>
      </c>
      <c r="J85" s="12">
        <v>9901.5598800000007</v>
      </c>
      <c r="K85" s="12">
        <v>9879.7040799999995</v>
      </c>
      <c r="L85" s="12">
        <v>9890.087880000001</v>
      </c>
      <c r="M85" s="12">
        <v>9898.6200000000008</v>
      </c>
      <c r="N85" s="12">
        <f t="shared" si="20"/>
        <v>118452.26708000001</v>
      </c>
      <c r="O85" s="13"/>
      <c r="P85" s="14"/>
      <c r="Q85" s="15"/>
    </row>
    <row r="86" spans="1:17" x14ac:dyDescent="0.25">
      <c r="A86" s="11" t="s">
        <v>40</v>
      </c>
      <c r="B86" s="12">
        <f t="shared" ref="B86:M86" si="22">B33</f>
        <v>1439517.5184076622</v>
      </c>
      <c r="C86" s="12">
        <f t="shared" si="22"/>
        <v>1217404.142347476</v>
      </c>
      <c r="D86" s="12">
        <f t="shared" si="22"/>
        <v>1105067.1993658992</v>
      </c>
      <c r="E86" s="12">
        <f t="shared" si="22"/>
        <v>1474786.3428638962</v>
      </c>
      <c r="F86" s="12">
        <f t="shared" si="22"/>
        <v>1492187.2551353194</v>
      </c>
      <c r="G86" s="12">
        <f t="shared" si="22"/>
        <v>1503761.8177081812</v>
      </c>
      <c r="H86" s="12">
        <f t="shared" si="22"/>
        <v>1702762.1264989621</v>
      </c>
      <c r="I86" s="12">
        <f t="shared" si="22"/>
        <v>1674997.8736142567</v>
      </c>
      <c r="J86" s="12">
        <f t="shared" si="22"/>
        <v>1645330.3584481191</v>
      </c>
      <c r="K86" s="12">
        <f t="shared" si="22"/>
        <v>1672115.529137006</v>
      </c>
      <c r="L86" s="12">
        <f t="shared" si="22"/>
        <v>1553001.801410537</v>
      </c>
      <c r="M86" s="12">
        <f t="shared" si="22"/>
        <v>1341349.4010180221</v>
      </c>
      <c r="N86" s="12">
        <f t="shared" si="20"/>
        <v>17822281.365955338</v>
      </c>
      <c r="O86" s="13"/>
      <c r="P86" s="14"/>
      <c r="Q86" s="15"/>
    </row>
    <row r="87" spans="1:17" x14ac:dyDescent="0.25">
      <c r="A87" s="11" t="s">
        <v>54</v>
      </c>
      <c r="B87" s="12">
        <f t="shared" ref="B87:M87" si="23">B37</f>
        <v>24188.327079999995</v>
      </c>
      <c r="C87" s="12">
        <f t="shared" si="23"/>
        <v>22858.807799999995</v>
      </c>
      <c r="D87" s="12">
        <f t="shared" si="23"/>
        <v>24273.557240000002</v>
      </c>
      <c r="E87" s="12">
        <f t="shared" si="23"/>
        <v>30803.114239999995</v>
      </c>
      <c r="F87" s="12">
        <f t="shared" si="23"/>
        <v>337366.13370568876</v>
      </c>
      <c r="G87" s="12">
        <f t="shared" si="23"/>
        <v>1538209.1426686831</v>
      </c>
      <c r="H87" s="12">
        <f t="shared" si="23"/>
        <v>2028265.953414697</v>
      </c>
      <c r="I87" s="12">
        <f t="shared" si="23"/>
        <v>2103048.3690672745</v>
      </c>
      <c r="J87" s="12">
        <f t="shared" si="23"/>
        <v>1599428.2526116022</v>
      </c>
      <c r="K87" s="12">
        <f t="shared" si="23"/>
        <v>424603.47823928995</v>
      </c>
      <c r="L87" s="12">
        <f t="shared" si="23"/>
        <v>60254.40135369145</v>
      </c>
      <c r="M87" s="12">
        <f t="shared" si="23"/>
        <v>32410.693774999996</v>
      </c>
      <c r="N87" s="12">
        <f t="shared" si="20"/>
        <v>8225710.2311959276</v>
      </c>
      <c r="O87" s="13"/>
      <c r="P87" s="14"/>
      <c r="Q87" s="15"/>
    </row>
    <row r="88" spans="1:17" x14ac:dyDescent="0.25">
      <c r="A88" s="11" t="s">
        <v>43</v>
      </c>
      <c r="B88" s="12">
        <v>34.555039999999998</v>
      </c>
      <c r="C88" s="12">
        <v>34.555039999999998</v>
      </c>
      <c r="D88" s="12">
        <v>34.555039999999998</v>
      </c>
      <c r="E88" s="12">
        <v>34.555039999999998</v>
      </c>
      <c r="F88" s="12">
        <v>34.555039999999998</v>
      </c>
      <c r="G88" s="12">
        <v>34.555039999999998</v>
      </c>
      <c r="H88" s="12">
        <v>34.555039999999998</v>
      </c>
      <c r="I88" s="12">
        <v>34.555039999999998</v>
      </c>
      <c r="J88" s="12">
        <v>34.555039999999998</v>
      </c>
      <c r="K88" s="12">
        <v>34.555039999999998</v>
      </c>
      <c r="L88" s="12">
        <v>34.555039999999998</v>
      </c>
      <c r="M88" s="12">
        <v>34.555039999999998</v>
      </c>
      <c r="N88" s="12">
        <f t="shared" si="20"/>
        <v>414.66048000000006</v>
      </c>
      <c r="O88" s="13"/>
      <c r="P88" s="14"/>
      <c r="Q88" s="15"/>
    </row>
    <row r="89" spans="1:17" x14ac:dyDescent="0.25">
      <c r="A89" s="11" t="s">
        <v>44</v>
      </c>
      <c r="B89" s="12">
        <v>13321.756539999998</v>
      </c>
      <c r="C89" s="12">
        <v>13312.22716</v>
      </c>
      <c r="D89" s="12">
        <v>13189.289859999999</v>
      </c>
      <c r="E89" s="12">
        <v>13141.992919999999</v>
      </c>
      <c r="F89" s="12">
        <v>13100.736999999999</v>
      </c>
      <c r="G89" s="12">
        <v>13009.59433</v>
      </c>
      <c r="H89" s="12">
        <v>13008.717859999999</v>
      </c>
      <c r="I89" s="12">
        <v>13034.7621</v>
      </c>
      <c r="J89" s="12">
        <v>13073.19464</v>
      </c>
      <c r="K89" s="12">
        <v>13147.13327</v>
      </c>
      <c r="L89" s="12">
        <v>13169.091640000001</v>
      </c>
      <c r="M89" s="12">
        <v>13414.268599999999</v>
      </c>
      <c r="N89" s="12">
        <f t="shared" si="20"/>
        <v>157922.76591999998</v>
      </c>
      <c r="O89" s="13"/>
      <c r="P89" s="14"/>
      <c r="Q89" s="15"/>
    </row>
    <row r="90" spans="1:17" x14ac:dyDescent="0.25">
      <c r="A90" s="11" t="s">
        <v>45</v>
      </c>
      <c r="B90" s="16">
        <v>208.6782</v>
      </c>
      <c r="C90" s="16">
        <v>265.64494999999999</v>
      </c>
      <c r="D90" s="16">
        <v>206.75932</v>
      </c>
      <c r="E90" s="16">
        <v>195.36597</v>
      </c>
      <c r="F90" s="16">
        <v>195.00618</v>
      </c>
      <c r="G90" s="16">
        <v>198.36421999999999</v>
      </c>
      <c r="H90" s="16">
        <v>214.79462999999998</v>
      </c>
      <c r="I90" s="16">
        <v>212.15617</v>
      </c>
      <c r="J90" s="16">
        <v>390.25221999999997</v>
      </c>
      <c r="K90" s="16">
        <v>467.00741999999997</v>
      </c>
      <c r="L90" s="16">
        <v>407.762</v>
      </c>
      <c r="M90" s="16">
        <v>398.28753</v>
      </c>
      <c r="N90" s="16">
        <f t="shared" si="20"/>
        <v>3360.0788100000004</v>
      </c>
      <c r="O90" s="13"/>
      <c r="P90" s="14"/>
      <c r="Q90" s="15"/>
    </row>
    <row r="91" spans="1:17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3"/>
      <c r="P91" s="14"/>
      <c r="Q91" s="15"/>
    </row>
    <row r="92" spans="1:17" x14ac:dyDescent="0.25">
      <c r="A92" s="20" t="s">
        <v>55</v>
      </c>
      <c r="B92" s="21">
        <f>SUM(B81:B90)</f>
        <v>5468287.0771811558</v>
      </c>
      <c r="C92" s="21">
        <f t="shared" ref="C92:L92" si="24">SUM(C81:C90)</f>
        <v>5149383.1553865252</v>
      </c>
      <c r="D92" s="21">
        <f t="shared" si="24"/>
        <v>4640601.8864180138</v>
      </c>
      <c r="E92" s="21">
        <f t="shared" si="24"/>
        <v>4236944.629303148</v>
      </c>
      <c r="F92" s="21">
        <f t="shared" si="24"/>
        <v>4177562.7946492564</v>
      </c>
      <c r="G92" s="21">
        <f t="shared" si="24"/>
        <v>5292269.1234098496</v>
      </c>
      <c r="H92" s="21">
        <f t="shared" si="24"/>
        <v>6364073.4693433112</v>
      </c>
      <c r="I92" s="21">
        <f t="shared" si="24"/>
        <v>6751673.1542214034</v>
      </c>
      <c r="J92" s="21">
        <f t="shared" si="24"/>
        <v>5873453.7173424922</v>
      </c>
      <c r="K92" s="21">
        <f t="shared" si="24"/>
        <v>4525158.0572101567</v>
      </c>
      <c r="L92" s="21">
        <f t="shared" si="24"/>
        <v>4484246.9169807509</v>
      </c>
      <c r="M92" s="21">
        <f>SUM(M81:M90)</f>
        <v>5006145.4596158937</v>
      </c>
      <c r="N92" s="22">
        <f>SUM(N81:N90)</f>
        <v>61969799.441061951</v>
      </c>
      <c r="O92" s="13"/>
      <c r="P92" s="14"/>
      <c r="Q92" s="15"/>
    </row>
    <row r="93" spans="1:17" x14ac:dyDescent="0.25">
      <c r="A93" s="17"/>
      <c r="B93" s="17"/>
      <c r="C93" s="17"/>
      <c r="D93" s="17"/>
      <c r="E93" s="17"/>
      <c r="F93" s="17"/>
      <c r="G93" s="12"/>
      <c r="H93" s="12"/>
      <c r="I93" s="12"/>
      <c r="J93" s="12"/>
      <c r="K93" s="12"/>
      <c r="L93" s="12"/>
      <c r="M93" s="12"/>
      <c r="N93" s="12"/>
      <c r="O93" s="13"/>
      <c r="P93" s="14"/>
      <c r="Q93" s="15"/>
    </row>
    <row r="94" spans="1:17" x14ac:dyDescent="0.25">
      <c r="A94" s="11" t="s">
        <v>56</v>
      </c>
      <c r="B94" s="11"/>
      <c r="C94" s="11"/>
      <c r="D94" s="11"/>
      <c r="E94" s="11"/>
      <c r="F94" s="11"/>
      <c r="G94" s="10"/>
      <c r="H94" s="10"/>
      <c r="I94" s="10"/>
      <c r="J94" s="10"/>
      <c r="K94" s="10"/>
      <c r="L94" s="10"/>
      <c r="M94" s="10"/>
      <c r="N94" s="10"/>
      <c r="O94" s="13"/>
      <c r="P94" s="14"/>
      <c r="Q94" s="15"/>
    </row>
    <row r="95" spans="1:17" x14ac:dyDescent="0.25">
      <c r="A95" s="10"/>
      <c r="B95" s="10"/>
      <c r="C95" s="10"/>
      <c r="D95" s="10"/>
      <c r="E95" s="10"/>
      <c r="F95" s="10"/>
      <c r="G95" s="8" t="s">
        <v>27</v>
      </c>
      <c r="H95" s="18"/>
      <c r="J95" s="10"/>
      <c r="K95" s="10"/>
      <c r="L95" s="10"/>
      <c r="M95" s="10"/>
      <c r="N95" s="10"/>
      <c r="O95" s="13"/>
      <c r="P95" s="14"/>
      <c r="Q95" s="15"/>
    </row>
    <row r="96" spans="1:17" x14ac:dyDescent="0.25">
      <c r="A96" s="10"/>
      <c r="B96" s="10"/>
      <c r="C96" s="10"/>
      <c r="D96" s="10"/>
      <c r="E96" s="10"/>
      <c r="F96" s="10"/>
      <c r="G96" s="8" t="s">
        <v>28</v>
      </c>
      <c r="H96" s="18"/>
      <c r="J96" s="10"/>
      <c r="K96" s="10"/>
      <c r="L96" s="10"/>
      <c r="M96" s="10"/>
      <c r="N96" s="10"/>
      <c r="O96" s="13"/>
      <c r="P96" s="14"/>
      <c r="Q96" s="15"/>
    </row>
    <row r="97" spans="1:17" x14ac:dyDescent="0.25">
      <c r="A97" s="10"/>
      <c r="B97" s="10"/>
      <c r="C97" s="10"/>
      <c r="D97" s="10"/>
      <c r="E97" s="10"/>
      <c r="F97" s="10"/>
      <c r="G97" s="2" t="s">
        <v>57</v>
      </c>
      <c r="H97" s="3"/>
      <c r="J97" s="4"/>
      <c r="K97" s="4"/>
      <c r="L97" s="4"/>
      <c r="M97" s="4"/>
      <c r="N97" s="4"/>
      <c r="O97" s="13"/>
      <c r="P97" s="14"/>
      <c r="Q97" s="15"/>
    </row>
    <row r="98" spans="1:17" x14ac:dyDescent="0.25">
      <c r="A98" s="10"/>
      <c r="B98" s="10"/>
      <c r="C98" s="10"/>
      <c r="D98" s="10"/>
      <c r="E98" s="10"/>
      <c r="F98" s="24" t="str">
        <f>F76</f>
        <v>12 MONTHS ENDING DECEMBER 31, 2025</v>
      </c>
      <c r="G98" s="24"/>
      <c r="H98" s="24"/>
      <c r="K98" s="10"/>
      <c r="L98" s="10"/>
      <c r="M98" s="10"/>
      <c r="N98" s="10"/>
      <c r="O98" s="13"/>
      <c r="P98" s="14"/>
      <c r="Q98" s="15"/>
    </row>
    <row r="99" spans="1:17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3"/>
      <c r="P99" s="14"/>
      <c r="Q99" s="15"/>
    </row>
    <row r="100" spans="1:17" x14ac:dyDescent="0.25">
      <c r="A100" s="6" t="s">
        <v>1</v>
      </c>
      <c r="B100" s="7" t="str">
        <f>B79</f>
        <v>January</v>
      </c>
      <c r="C100" s="7" t="str">
        <f t="shared" ref="C100:M100" si="25">C79</f>
        <v>February</v>
      </c>
      <c r="D100" s="7" t="str">
        <f t="shared" si="25"/>
        <v>March</v>
      </c>
      <c r="E100" s="7" t="str">
        <f t="shared" si="25"/>
        <v>April</v>
      </c>
      <c r="F100" s="7" t="str">
        <f t="shared" si="25"/>
        <v>May</v>
      </c>
      <c r="G100" s="7" t="str">
        <f t="shared" si="25"/>
        <v>June</v>
      </c>
      <c r="H100" s="7" t="str">
        <f t="shared" si="25"/>
        <v>July</v>
      </c>
      <c r="I100" s="7" t="str">
        <f t="shared" si="25"/>
        <v>August</v>
      </c>
      <c r="J100" s="7" t="str">
        <f t="shared" si="25"/>
        <v>September</v>
      </c>
      <c r="K100" s="7" t="str">
        <f t="shared" si="25"/>
        <v>October</v>
      </c>
      <c r="L100" s="7" t="str">
        <f t="shared" si="25"/>
        <v>November</v>
      </c>
      <c r="M100" s="7" t="str">
        <f t="shared" si="25"/>
        <v>December</v>
      </c>
      <c r="N100" s="7" t="s">
        <v>14</v>
      </c>
      <c r="O100" s="13"/>
      <c r="P100" s="14"/>
      <c r="Q100" s="15"/>
    </row>
    <row r="101" spans="1:17" x14ac:dyDescent="0.25">
      <c r="A101" s="11" t="s">
        <v>31</v>
      </c>
      <c r="B101" s="12">
        <f t="shared" ref="B101:M101" si="26">B50+B81</f>
        <v>69853508.089661986</v>
      </c>
      <c r="C101" s="12">
        <f t="shared" si="26"/>
        <v>62749797.351418391</v>
      </c>
      <c r="D101" s="12">
        <f t="shared" si="26"/>
        <v>57469732.734551586</v>
      </c>
      <c r="E101" s="12">
        <f t="shared" si="26"/>
        <v>48325156.194990493</v>
      </c>
      <c r="F101" s="12">
        <f t="shared" si="26"/>
        <v>43569188.729767241</v>
      </c>
      <c r="G101" s="12">
        <f t="shared" si="26"/>
        <v>45886218.737875193</v>
      </c>
      <c r="H101" s="12">
        <f t="shared" si="26"/>
        <v>60363546.410278507</v>
      </c>
      <c r="I101" s="12">
        <f t="shared" si="26"/>
        <v>71838074.324255973</v>
      </c>
      <c r="J101" s="12">
        <f t="shared" si="26"/>
        <v>59999885.820638046</v>
      </c>
      <c r="K101" s="12">
        <f t="shared" si="26"/>
        <v>45094082.883880936</v>
      </c>
      <c r="L101" s="12">
        <f t="shared" si="26"/>
        <v>46943234.553188376</v>
      </c>
      <c r="M101" s="12">
        <f t="shared" si="26"/>
        <v>63010969.492611371</v>
      </c>
      <c r="N101" s="12">
        <f>SUM(B101:M101)</f>
        <v>675103395.32311821</v>
      </c>
      <c r="O101" s="13"/>
      <c r="P101" s="14"/>
      <c r="Q101" s="15"/>
    </row>
    <row r="102" spans="1:17" x14ac:dyDescent="0.25">
      <c r="A102" s="11" t="s">
        <v>32</v>
      </c>
      <c r="B102" s="12">
        <f t="shared" ref="B102:M102" si="27">B51</f>
        <v>75267.407495214124</v>
      </c>
      <c r="C102" s="12">
        <f t="shared" si="27"/>
        <v>58551.262250661181</v>
      </c>
      <c r="D102" s="12">
        <f t="shared" si="27"/>
        <v>53732.405333509108</v>
      </c>
      <c r="E102" s="12">
        <f t="shared" si="27"/>
        <v>47816.107105615272</v>
      </c>
      <c r="F102" s="12">
        <f t="shared" si="27"/>
        <v>36987.870005474339</v>
      </c>
      <c r="G102" s="12">
        <f t="shared" si="27"/>
        <v>34218.1610584265</v>
      </c>
      <c r="H102" s="12">
        <f t="shared" si="27"/>
        <v>37917.015829294403</v>
      </c>
      <c r="I102" s="12">
        <f t="shared" si="27"/>
        <v>46282.748102669226</v>
      </c>
      <c r="J102" s="12">
        <f t="shared" si="27"/>
        <v>42220.932853878352</v>
      </c>
      <c r="K102" s="12">
        <f t="shared" si="27"/>
        <v>30957.615298865887</v>
      </c>
      <c r="L102" s="12">
        <f t="shared" si="27"/>
        <v>35774.700516085031</v>
      </c>
      <c r="M102" s="12">
        <f t="shared" si="27"/>
        <v>59149.424767893288</v>
      </c>
      <c r="N102" s="12">
        <f t="shared" ref="N102:N115" si="28">SUM(B102:M102)</f>
        <v>558875.65061758668</v>
      </c>
      <c r="O102" s="13"/>
      <c r="P102" s="14"/>
      <c r="Q102" s="15"/>
    </row>
    <row r="103" spans="1:17" x14ac:dyDescent="0.25">
      <c r="A103" s="11" t="s">
        <v>33</v>
      </c>
      <c r="B103" s="12">
        <f t="shared" ref="B103:M103" si="29">B52</f>
        <v>0</v>
      </c>
      <c r="C103" s="12">
        <f t="shared" si="29"/>
        <v>0</v>
      </c>
      <c r="D103" s="12">
        <f t="shared" si="29"/>
        <v>0</v>
      </c>
      <c r="E103" s="12">
        <f t="shared" si="29"/>
        <v>0</v>
      </c>
      <c r="F103" s="12">
        <f t="shared" si="29"/>
        <v>0</v>
      </c>
      <c r="G103" s="12">
        <f t="shared" si="29"/>
        <v>0</v>
      </c>
      <c r="H103" s="12">
        <f t="shared" si="29"/>
        <v>0</v>
      </c>
      <c r="I103" s="12">
        <f t="shared" si="29"/>
        <v>0</v>
      </c>
      <c r="J103" s="12">
        <f t="shared" si="29"/>
        <v>0</v>
      </c>
      <c r="K103" s="12">
        <f t="shared" si="29"/>
        <v>0</v>
      </c>
      <c r="L103" s="12">
        <f t="shared" si="29"/>
        <v>0</v>
      </c>
      <c r="M103" s="12">
        <f t="shared" si="29"/>
        <v>0</v>
      </c>
      <c r="N103" s="12">
        <f t="shared" si="28"/>
        <v>0</v>
      </c>
      <c r="O103" s="13"/>
      <c r="P103" s="14"/>
      <c r="Q103" s="15"/>
    </row>
    <row r="104" spans="1:17" x14ac:dyDescent="0.25">
      <c r="A104" s="11" t="s">
        <v>34</v>
      </c>
      <c r="B104" s="12">
        <f t="shared" ref="B104:M104" si="30">B53+B82</f>
        <v>225657.36252409485</v>
      </c>
      <c r="C104" s="12">
        <f t="shared" si="30"/>
        <v>189258.36764568166</v>
      </c>
      <c r="D104" s="12">
        <f t="shared" si="30"/>
        <v>170968.56063050361</v>
      </c>
      <c r="E104" s="12">
        <f t="shared" si="30"/>
        <v>146653.14038128356</v>
      </c>
      <c r="F104" s="12">
        <f t="shared" si="30"/>
        <v>135258.68955056489</v>
      </c>
      <c r="G104" s="12">
        <f t="shared" si="30"/>
        <v>138119.89633351009</v>
      </c>
      <c r="H104" s="12">
        <f t="shared" si="30"/>
        <v>172112.29219620686</v>
      </c>
      <c r="I104" s="12">
        <f t="shared" si="30"/>
        <v>203137.47876014633</v>
      </c>
      <c r="J104" s="12">
        <f t="shared" si="30"/>
        <v>171375.64494589297</v>
      </c>
      <c r="K104" s="12">
        <f t="shared" si="30"/>
        <v>133008.44407888537</v>
      </c>
      <c r="L104" s="12">
        <f t="shared" si="30"/>
        <v>142431.39280039276</v>
      </c>
      <c r="M104" s="12">
        <f t="shared" si="30"/>
        <v>190550.66909377143</v>
      </c>
      <c r="N104" s="12">
        <f>SUM(B104:M104)</f>
        <v>2018531.9389409341</v>
      </c>
      <c r="O104" s="13"/>
      <c r="P104" s="14"/>
      <c r="Q104" s="15"/>
    </row>
    <row r="105" spans="1:17" x14ac:dyDescent="0.25">
      <c r="A105" s="11" t="s">
        <v>58</v>
      </c>
      <c r="B105" s="12">
        <f t="shared" ref="B105:M105" si="31">B54</f>
        <v>2340115.9851230448</v>
      </c>
      <c r="C105" s="12">
        <f t="shared" si="31"/>
        <v>2187010.3623387371</v>
      </c>
      <c r="D105" s="12">
        <f t="shared" si="31"/>
        <v>2103868.0783796846</v>
      </c>
      <c r="E105" s="12">
        <f t="shared" si="31"/>
        <v>2095884.6848827191</v>
      </c>
      <c r="F105" s="12">
        <f t="shared" si="31"/>
        <v>1818668.2916617012</v>
      </c>
      <c r="G105" s="12">
        <f t="shared" si="31"/>
        <v>1597716.224787781</v>
      </c>
      <c r="H105" s="12">
        <f t="shared" si="31"/>
        <v>1601342.2404035213</v>
      </c>
      <c r="I105" s="12">
        <f t="shared" si="31"/>
        <v>1973324.5090187143</v>
      </c>
      <c r="J105" s="12">
        <f t="shared" si="31"/>
        <v>1758841.5026758942</v>
      </c>
      <c r="K105" s="12">
        <f t="shared" si="31"/>
        <v>1492385.5463826277</v>
      </c>
      <c r="L105" s="12">
        <f t="shared" si="31"/>
        <v>1181082.3415037596</v>
      </c>
      <c r="M105" s="12">
        <f t="shared" si="31"/>
        <v>1655973.190713638</v>
      </c>
      <c r="N105" s="12">
        <f t="shared" si="28"/>
        <v>21806212.957871821</v>
      </c>
      <c r="O105" s="13"/>
      <c r="P105" s="14"/>
      <c r="Q105" s="15"/>
    </row>
    <row r="106" spans="1:17" x14ac:dyDescent="0.25">
      <c r="A106" s="11" t="s">
        <v>36</v>
      </c>
      <c r="B106" s="12">
        <f t="shared" ref="B106:M106" si="32">B55+B83</f>
        <v>2020407.8464315352</v>
      </c>
      <c r="C106" s="12">
        <f t="shared" si="32"/>
        <v>1981188.1402850058</v>
      </c>
      <c r="D106" s="12">
        <f t="shared" si="32"/>
        <v>1881313.154074468</v>
      </c>
      <c r="E106" s="12">
        <f t="shared" si="32"/>
        <v>1701348.2676139046</v>
      </c>
      <c r="F106" s="12">
        <f t="shared" si="32"/>
        <v>1644524.514362884</v>
      </c>
      <c r="G106" s="12">
        <f t="shared" si="32"/>
        <v>1678457.9690093987</v>
      </c>
      <c r="H106" s="12">
        <f t="shared" si="32"/>
        <v>1929614.5490872208</v>
      </c>
      <c r="I106" s="12">
        <f t="shared" si="32"/>
        <v>2053214.8173803841</v>
      </c>
      <c r="J106" s="12">
        <f t="shared" si="32"/>
        <v>1907723.869452945</v>
      </c>
      <c r="K106" s="12">
        <f t="shared" si="32"/>
        <v>1703999.4084673466</v>
      </c>
      <c r="L106" s="12">
        <f t="shared" si="32"/>
        <v>1737476.3626596197</v>
      </c>
      <c r="M106" s="12">
        <f t="shared" si="32"/>
        <v>1969184.932325871</v>
      </c>
      <c r="N106" s="12">
        <f t="shared" si="28"/>
        <v>22208453.83115058</v>
      </c>
      <c r="O106" s="13"/>
      <c r="P106" s="14"/>
      <c r="Q106" s="15"/>
    </row>
    <row r="107" spans="1:17" x14ac:dyDescent="0.25">
      <c r="A107" s="11" t="s">
        <v>59</v>
      </c>
      <c r="B107" s="12">
        <f t="shared" ref="B107:M107" si="33">B56</f>
        <v>5318.5629549100204</v>
      </c>
      <c r="C107" s="12">
        <f t="shared" si="33"/>
        <v>5812.2696686803365</v>
      </c>
      <c r="D107" s="12">
        <f t="shared" si="33"/>
        <v>6078.5878564881605</v>
      </c>
      <c r="E107" s="12">
        <f t="shared" si="33"/>
        <v>6307.3508559589027</v>
      </c>
      <c r="F107" s="12">
        <f t="shared" si="33"/>
        <v>6136.3195863275869</v>
      </c>
      <c r="G107" s="12">
        <f t="shared" si="33"/>
        <v>5683.0533973009033</v>
      </c>
      <c r="H107" s="12">
        <f t="shared" si="33"/>
        <v>5931.7376392450306</v>
      </c>
      <c r="I107" s="12">
        <f t="shared" si="33"/>
        <v>5964.4534915756994</v>
      </c>
      <c r="J107" s="12">
        <f t="shared" si="33"/>
        <v>5335.1064213635373</v>
      </c>
      <c r="K107" s="12">
        <f t="shared" si="33"/>
        <v>4656.8996415382699</v>
      </c>
      <c r="L107" s="12">
        <f t="shared" si="33"/>
        <v>3931.198821363937</v>
      </c>
      <c r="M107" s="12">
        <f t="shared" si="33"/>
        <v>4305.9110387202381</v>
      </c>
      <c r="N107" s="12">
        <f t="shared" si="28"/>
        <v>65461.451373472628</v>
      </c>
      <c r="O107" s="13"/>
      <c r="P107" s="14"/>
      <c r="Q107" s="15"/>
    </row>
    <row r="108" spans="1:17" x14ac:dyDescent="0.25">
      <c r="A108" s="11" t="s">
        <v>38</v>
      </c>
      <c r="B108" s="12">
        <f t="shared" ref="B108:M108" si="34">B57+B84</f>
        <v>29273989.645484749</v>
      </c>
      <c r="C108" s="12">
        <f t="shared" si="34"/>
        <v>29043550.962475274</v>
      </c>
      <c r="D108" s="12">
        <f t="shared" si="34"/>
        <v>28151601.448332172</v>
      </c>
      <c r="E108" s="12">
        <f t="shared" si="34"/>
        <v>26721689.997044474</v>
      </c>
      <c r="F108" s="12">
        <f t="shared" si="34"/>
        <v>26503994.079128224</v>
      </c>
      <c r="G108" s="12">
        <f t="shared" si="34"/>
        <v>28870377.555567563</v>
      </c>
      <c r="H108" s="12">
        <f t="shared" si="34"/>
        <v>33907404.876457691</v>
      </c>
      <c r="I108" s="12">
        <f t="shared" si="34"/>
        <v>36238482.445354551</v>
      </c>
      <c r="J108" s="12">
        <f t="shared" si="34"/>
        <v>34705760.133553565</v>
      </c>
      <c r="K108" s="12">
        <f t="shared" si="34"/>
        <v>30770036.286074806</v>
      </c>
      <c r="L108" s="12">
        <f t="shared" si="34"/>
        <v>28319333.13380307</v>
      </c>
      <c r="M108" s="12">
        <f t="shared" si="34"/>
        <v>29131430.307138048</v>
      </c>
      <c r="N108" s="12">
        <f t="shared" si="28"/>
        <v>361637650.8704142</v>
      </c>
      <c r="O108" s="13"/>
      <c r="P108" s="14"/>
      <c r="Q108" s="15"/>
    </row>
    <row r="109" spans="1:17" x14ac:dyDescent="0.25">
      <c r="A109" s="11" t="s">
        <v>39</v>
      </c>
      <c r="B109" s="12">
        <f t="shared" ref="B109:M109" si="35">B58+B85</f>
        <v>122877.32872000002</v>
      </c>
      <c r="C109" s="12">
        <f t="shared" si="35"/>
        <v>123421.06229000002</v>
      </c>
      <c r="D109" s="12">
        <f t="shared" si="35"/>
        <v>124911.63090999999</v>
      </c>
      <c r="E109" s="12">
        <f t="shared" si="35"/>
        <v>124144.17855</v>
      </c>
      <c r="F109" s="12">
        <f t="shared" si="35"/>
        <v>123038.65246000001</v>
      </c>
      <c r="G109" s="12">
        <f t="shared" si="35"/>
        <v>125159.26542</v>
      </c>
      <c r="H109" s="12">
        <f t="shared" si="35"/>
        <v>124052.86103999999</v>
      </c>
      <c r="I109" s="12">
        <f t="shared" si="35"/>
        <v>124056.58723</v>
      </c>
      <c r="J109" s="12">
        <f t="shared" si="35"/>
        <v>124071.52891999998</v>
      </c>
      <c r="K109" s="12">
        <f t="shared" si="35"/>
        <v>123880.90218</v>
      </c>
      <c r="L109" s="12">
        <f t="shared" si="35"/>
        <v>125129.23111000001</v>
      </c>
      <c r="M109" s="12">
        <f t="shared" si="35"/>
        <v>124531.61264000001</v>
      </c>
      <c r="N109" s="12">
        <f t="shared" si="28"/>
        <v>1489274.8414699999</v>
      </c>
      <c r="O109" s="13"/>
      <c r="P109" s="14"/>
      <c r="Q109" s="15"/>
    </row>
    <row r="110" spans="1:17" x14ac:dyDescent="0.25">
      <c r="A110" s="11" t="s">
        <v>40</v>
      </c>
      <c r="B110" s="12">
        <f t="shared" ref="B110:M110" si="36">B59+B86</f>
        <v>13703025.684054235</v>
      </c>
      <c r="C110" s="12">
        <f t="shared" si="36"/>
        <v>13530489.672084749</v>
      </c>
      <c r="D110" s="12">
        <f t="shared" si="36"/>
        <v>12862536.306836201</v>
      </c>
      <c r="E110" s="12">
        <f t="shared" si="36"/>
        <v>13501086.200710962</v>
      </c>
      <c r="F110" s="12">
        <f t="shared" si="36"/>
        <v>12903514.45132657</v>
      </c>
      <c r="G110" s="12">
        <f t="shared" si="36"/>
        <v>13341242.705189928</v>
      </c>
      <c r="H110" s="12">
        <f t="shared" si="36"/>
        <v>15383991.956412671</v>
      </c>
      <c r="I110" s="12">
        <f t="shared" si="36"/>
        <v>16072043.719484687</v>
      </c>
      <c r="J110" s="12">
        <f t="shared" si="36"/>
        <v>16453202.703300186</v>
      </c>
      <c r="K110" s="12">
        <f t="shared" si="36"/>
        <v>15936957.846483165</v>
      </c>
      <c r="L110" s="12">
        <f t="shared" si="36"/>
        <v>14149411.228915004</v>
      </c>
      <c r="M110" s="12">
        <f t="shared" si="36"/>
        <v>13700202.502779249</v>
      </c>
      <c r="N110" s="12">
        <f t="shared" si="28"/>
        <v>171537704.9775776</v>
      </c>
      <c r="O110" s="13"/>
      <c r="P110" s="14"/>
      <c r="Q110" s="15"/>
    </row>
    <row r="111" spans="1:17" x14ac:dyDescent="0.25">
      <c r="A111" s="11" t="s">
        <v>41</v>
      </c>
      <c r="B111" s="12">
        <f t="shared" ref="B111:M111" si="37">B60</f>
        <v>8739.2251667688215</v>
      </c>
      <c r="C111" s="12">
        <f t="shared" si="37"/>
        <v>11693.171033602661</v>
      </c>
      <c r="D111" s="12">
        <f t="shared" si="37"/>
        <v>16049.439326069823</v>
      </c>
      <c r="E111" s="12">
        <f t="shared" si="37"/>
        <v>26282.179658465662</v>
      </c>
      <c r="F111" s="12">
        <f t="shared" si="37"/>
        <v>35202.416288049921</v>
      </c>
      <c r="G111" s="12">
        <f t="shared" si="37"/>
        <v>19569.347415457389</v>
      </c>
      <c r="H111" s="12">
        <f t="shared" si="37"/>
        <v>23293.83437815365</v>
      </c>
      <c r="I111" s="12">
        <f t="shared" si="37"/>
        <v>24276.975676113012</v>
      </c>
      <c r="J111" s="12">
        <f t="shared" si="37"/>
        <v>18853.919600326717</v>
      </c>
      <c r="K111" s="12">
        <f t="shared" si="37"/>
        <v>33093.811265122044</v>
      </c>
      <c r="L111" s="12">
        <f t="shared" si="37"/>
        <v>25726.63331887656</v>
      </c>
      <c r="M111" s="12">
        <f t="shared" si="37"/>
        <v>16954.67396265834</v>
      </c>
      <c r="N111" s="12">
        <f t="shared" si="28"/>
        <v>259735.62708966457</v>
      </c>
      <c r="O111" s="13"/>
      <c r="P111" s="14"/>
      <c r="Q111" s="15"/>
    </row>
    <row r="112" spans="1:17" x14ac:dyDescent="0.25">
      <c r="A112" s="11" t="s">
        <v>42</v>
      </c>
      <c r="B112" s="12">
        <f t="shared" ref="B112:M112" si="38">B61+B87</f>
        <v>350792.55182794202</v>
      </c>
      <c r="C112" s="12">
        <f t="shared" si="38"/>
        <v>346621.48159758135</v>
      </c>
      <c r="D112" s="12">
        <f t="shared" si="38"/>
        <v>352670.07337240502</v>
      </c>
      <c r="E112" s="12">
        <f t="shared" si="38"/>
        <v>2091565.7038738714</v>
      </c>
      <c r="F112" s="12">
        <f t="shared" si="38"/>
        <v>10743758.37397611</v>
      </c>
      <c r="G112" s="12">
        <f t="shared" si="38"/>
        <v>33159863.874549426</v>
      </c>
      <c r="H112" s="12">
        <f t="shared" si="38"/>
        <v>44692382.687637225</v>
      </c>
      <c r="I112" s="12">
        <f t="shared" si="38"/>
        <v>42303766.343037367</v>
      </c>
      <c r="J112" s="12">
        <f t="shared" si="38"/>
        <v>35838213.869036227</v>
      </c>
      <c r="K112" s="12">
        <f t="shared" si="38"/>
        <v>9906172.4044594429</v>
      </c>
      <c r="L112" s="12">
        <f t="shared" si="38"/>
        <v>1979086.4821070756</v>
      </c>
      <c r="M112" s="12">
        <f t="shared" si="38"/>
        <v>408681.00427094259</v>
      </c>
      <c r="N112" s="12">
        <f t="shared" si="28"/>
        <v>182173574.8497456</v>
      </c>
      <c r="O112" s="13"/>
      <c r="P112" s="14"/>
      <c r="Q112" s="15"/>
    </row>
    <row r="113" spans="1:17" x14ac:dyDescent="0.25">
      <c r="A113" s="11" t="s">
        <v>43</v>
      </c>
      <c r="B113" s="12">
        <f t="shared" ref="B113:M113" si="39">B62+B88</f>
        <v>120481.414072</v>
      </c>
      <c r="C113" s="12">
        <f t="shared" si="39"/>
        <v>120825.99782799999</v>
      </c>
      <c r="D113" s="12">
        <f t="shared" si="39"/>
        <v>120823.48544599999</v>
      </c>
      <c r="E113" s="12">
        <f t="shared" si="39"/>
        <v>120902.00970000001</v>
      </c>
      <c r="F113" s="12">
        <f t="shared" si="39"/>
        <v>120932.256868</v>
      </c>
      <c r="G113" s="12">
        <f t="shared" si="39"/>
        <v>121068.95655999999</v>
      </c>
      <c r="H113" s="12">
        <f t="shared" si="39"/>
        <v>121117.25463200001</v>
      </c>
      <c r="I113" s="12">
        <f t="shared" si="39"/>
        <v>121122.17642999999</v>
      </c>
      <c r="J113" s="12">
        <f t="shared" si="39"/>
        <v>121219.90095</v>
      </c>
      <c r="K113" s="12">
        <f t="shared" si="39"/>
        <v>121359.943136</v>
      </c>
      <c r="L113" s="12">
        <f t="shared" si="39"/>
        <v>121385.591116</v>
      </c>
      <c r="M113" s="12">
        <f t="shared" si="39"/>
        <v>121544.993176</v>
      </c>
      <c r="N113" s="12">
        <f t="shared" si="28"/>
        <v>1452783.979914</v>
      </c>
      <c r="O113" s="13"/>
      <c r="P113" s="14"/>
      <c r="Q113" s="15"/>
    </row>
    <row r="114" spans="1:17" x14ac:dyDescent="0.25">
      <c r="A114" s="11" t="s">
        <v>44</v>
      </c>
      <c r="B114" s="12">
        <f t="shared" ref="B114:M114" si="40">B63+B89</f>
        <v>348440.23172171996</v>
      </c>
      <c r="C114" s="12">
        <f t="shared" si="40"/>
        <v>347279.19735177798</v>
      </c>
      <c r="D114" s="12">
        <f t="shared" si="40"/>
        <v>343042.33545171999</v>
      </c>
      <c r="E114" s="12">
        <f t="shared" si="40"/>
        <v>340741.75884172</v>
      </c>
      <c r="F114" s="12">
        <f t="shared" si="40"/>
        <v>337091.92531172</v>
      </c>
      <c r="G114" s="12">
        <f t="shared" si="40"/>
        <v>335020.86182172003</v>
      </c>
      <c r="H114" s="12">
        <f t="shared" si="40"/>
        <v>305115.80252171995</v>
      </c>
      <c r="I114" s="12">
        <f t="shared" si="40"/>
        <v>364465.54151171999</v>
      </c>
      <c r="J114" s="12">
        <f t="shared" si="40"/>
        <v>339528.46249171998</v>
      </c>
      <c r="K114" s="12">
        <f t="shared" si="40"/>
        <v>330166.15794172004</v>
      </c>
      <c r="L114" s="12">
        <f t="shared" si="40"/>
        <v>276463.20392172004</v>
      </c>
      <c r="M114" s="12">
        <f t="shared" si="40"/>
        <v>432328.40692172002</v>
      </c>
      <c r="N114" s="12">
        <f t="shared" si="28"/>
        <v>4099683.8858106979</v>
      </c>
      <c r="O114" s="13"/>
      <c r="P114" s="14"/>
      <c r="Q114" s="15"/>
    </row>
    <row r="115" spans="1:17" x14ac:dyDescent="0.25">
      <c r="A115" s="11" t="s">
        <v>45</v>
      </c>
      <c r="B115" s="16">
        <f t="shared" ref="B115:M115" si="41">B64+B90</f>
        <v>16298.645154000002</v>
      </c>
      <c r="C115" s="16">
        <f t="shared" si="41"/>
        <v>25306.556864000002</v>
      </c>
      <c r="D115" s="16">
        <f t="shared" si="41"/>
        <v>15890.214652000001</v>
      </c>
      <c r="E115" s="16">
        <f t="shared" si="41"/>
        <v>24458.484078000001</v>
      </c>
      <c r="F115" s="16">
        <f t="shared" si="41"/>
        <v>19707.877884000001</v>
      </c>
      <c r="G115" s="16">
        <f t="shared" si="41"/>
        <v>19380.283208000001</v>
      </c>
      <c r="H115" s="16">
        <f t="shared" si="41"/>
        <v>17901.227898000001</v>
      </c>
      <c r="I115" s="16">
        <f t="shared" si="41"/>
        <v>21427.731735999998</v>
      </c>
      <c r="J115" s="16">
        <f t="shared" si="41"/>
        <v>20292.609292000001</v>
      </c>
      <c r="K115" s="16">
        <f t="shared" si="41"/>
        <v>20435.821806000004</v>
      </c>
      <c r="L115" s="16">
        <f t="shared" si="41"/>
        <v>20321.182214</v>
      </c>
      <c r="M115" s="16">
        <f t="shared" si="41"/>
        <v>21731.477634000003</v>
      </c>
      <c r="N115" s="16">
        <f t="shared" si="28"/>
        <v>243152.11242000002</v>
      </c>
      <c r="O115" s="13"/>
      <c r="P115" s="14"/>
      <c r="Q115" s="15"/>
    </row>
    <row r="116" spans="1:17" x14ac:dyDescent="0.25">
      <c r="A116" s="17" t="s">
        <v>60</v>
      </c>
      <c r="B116" s="12">
        <f>SUM(B101:B115)</f>
        <v>118464919.98039219</v>
      </c>
      <c r="C116" s="12">
        <f t="shared" ref="C116:N116" si="42">SUM(C101:C115)</f>
        <v>110720805.85513215</v>
      </c>
      <c r="D116" s="12">
        <f t="shared" si="42"/>
        <v>103673218.45515281</v>
      </c>
      <c r="E116" s="12">
        <f t="shared" si="42"/>
        <v>95274036.258287489</v>
      </c>
      <c r="F116" s="12">
        <f t="shared" si="42"/>
        <v>97998004.448176861</v>
      </c>
      <c r="G116" s="12">
        <f t="shared" si="42"/>
        <v>125332096.89219372</v>
      </c>
      <c r="H116" s="12">
        <f t="shared" si="42"/>
        <v>158685724.74641144</v>
      </c>
      <c r="I116" s="12">
        <f t="shared" si="42"/>
        <v>171389639.85146987</v>
      </c>
      <c r="J116" s="12">
        <f t="shared" si="42"/>
        <v>151506526.00413203</v>
      </c>
      <c r="K116" s="12">
        <f t="shared" si="42"/>
        <v>105701193.97109647</v>
      </c>
      <c r="L116" s="12">
        <f t="shared" si="42"/>
        <v>95060787.235995337</v>
      </c>
      <c r="M116" s="12">
        <f t="shared" si="42"/>
        <v>110847538.59907386</v>
      </c>
      <c r="N116" s="12">
        <f t="shared" si="42"/>
        <v>1444654492.2975142</v>
      </c>
      <c r="O116" s="13"/>
      <c r="P116" s="14"/>
      <c r="Q116" s="15"/>
    </row>
    <row r="117" spans="1:17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3"/>
      <c r="P117" s="14"/>
      <c r="Q117" s="15"/>
    </row>
    <row r="118" spans="1:17" x14ac:dyDescent="0.25">
      <c r="A118" s="19" t="s">
        <v>47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3"/>
      <c r="P118" s="14"/>
      <c r="Q118" s="15"/>
    </row>
    <row r="119" spans="1:17" x14ac:dyDescent="0.25">
      <c r="A119" s="17" t="s">
        <v>48</v>
      </c>
      <c r="B119" s="12">
        <f>B68</f>
        <v>7868652.4246819634</v>
      </c>
      <c r="C119" s="12">
        <f t="shared" ref="C119:M119" si="43">C68</f>
        <v>7595256.5445002448</v>
      </c>
      <c r="D119" s="12">
        <f t="shared" si="43"/>
        <v>7782805.763089343</v>
      </c>
      <c r="E119" s="12">
        <f t="shared" si="43"/>
        <v>7328765.7420071065</v>
      </c>
      <c r="F119" s="12">
        <f t="shared" si="43"/>
        <v>7191402.7281357646</v>
      </c>
      <c r="G119" s="12">
        <f t="shared" si="43"/>
        <v>7457260.7355516348</v>
      </c>
      <c r="H119" s="12">
        <f t="shared" si="43"/>
        <v>7587818.1587994471</v>
      </c>
      <c r="I119" s="12">
        <f t="shared" si="43"/>
        <v>7651984.1217167545</v>
      </c>
      <c r="J119" s="12">
        <f t="shared" si="43"/>
        <v>7468251.5358633911</v>
      </c>
      <c r="K119" s="12">
        <f t="shared" si="43"/>
        <v>7638027.6826060722</v>
      </c>
      <c r="L119" s="12">
        <f t="shared" si="43"/>
        <v>7771678.2042932166</v>
      </c>
      <c r="M119" s="12">
        <f t="shared" si="43"/>
        <v>8191909.6959453821</v>
      </c>
      <c r="N119" s="12">
        <f>SUM(B119:M119)</f>
        <v>91533813.337190315</v>
      </c>
      <c r="O119" s="13"/>
      <c r="P119" s="14"/>
      <c r="Q119" s="15"/>
    </row>
    <row r="120" spans="1:17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3"/>
      <c r="P120" s="14"/>
      <c r="Q120" s="15"/>
    </row>
    <row r="121" spans="1:17" x14ac:dyDescent="0.25">
      <c r="A121" s="20" t="s">
        <v>61</v>
      </c>
      <c r="B121" s="21">
        <f t="shared" ref="B121:N121" si="44">B119+B116</f>
        <v>126333572.40507415</v>
      </c>
      <c r="C121" s="21">
        <f t="shared" si="44"/>
        <v>118316062.39963239</v>
      </c>
      <c r="D121" s="21">
        <f t="shared" si="44"/>
        <v>111456024.21824215</v>
      </c>
      <c r="E121" s="21">
        <f t="shared" si="44"/>
        <v>102602802.0002946</v>
      </c>
      <c r="F121" s="21">
        <f t="shared" si="44"/>
        <v>105189407.17631263</v>
      </c>
      <c r="G121" s="21">
        <f t="shared" si="44"/>
        <v>132789357.62774536</v>
      </c>
      <c r="H121" s="21">
        <f t="shared" si="44"/>
        <v>166273542.90521088</v>
      </c>
      <c r="I121" s="21">
        <f t="shared" si="44"/>
        <v>179041623.97318664</v>
      </c>
      <c r="J121" s="21">
        <f t="shared" si="44"/>
        <v>158974777.53999543</v>
      </c>
      <c r="K121" s="21">
        <f t="shared" si="44"/>
        <v>113339221.65370254</v>
      </c>
      <c r="L121" s="21">
        <f t="shared" si="44"/>
        <v>102832465.44028856</v>
      </c>
      <c r="M121" s="21">
        <f t="shared" si="44"/>
        <v>119039448.29501924</v>
      </c>
      <c r="N121" s="22">
        <f t="shared" si="44"/>
        <v>1536188305.6347046</v>
      </c>
      <c r="O121" s="13"/>
      <c r="P121" s="23"/>
      <c r="Q121" s="15"/>
    </row>
  </sheetData>
  <sheetProtection formatCells="0" formatColumns="0" formatRows="0" insertColumns="0" insertRows="0" insertHyperlinks="0" deleteColumns="0" deleteRows="0" sort="0" autoFilter="0" pivotTables="0"/>
  <mergeCells count="3">
    <mergeCell ref="F44:H44"/>
    <mergeCell ref="F76:H76"/>
    <mergeCell ref="F98:H98"/>
  </mergeCells>
  <printOptions horizontalCentered="1"/>
  <pageMargins left="0.7" right="0.7" top="0.75" bottom="0.75" header="0.3" footer="0.3"/>
  <pageSetup scale="57" fitToWidth="2" fitToHeight="0" orientation="landscape" r:id="rId1"/>
  <headerFooter>
    <oddFooter>&amp;C&amp;1#&amp;"Calibri"&amp;10&amp;K000000Internal Use Only</oddFooter>
  </headerFooter>
  <rowBreaks count="4" manualBreakCount="4">
    <brk id="19" max="16383" man="1"/>
    <brk id="38" max="16383" man="1"/>
    <brk id="71" max="13" man="1"/>
    <brk id="9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Props1.xml><?xml version="1.0" encoding="utf-8"?>
<ds:datastoreItem xmlns:ds="http://schemas.openxmlformats.org/officeDocument/2006/customXml" ds:itemID="{535FFF6E-9804-423B-9EE6-79B996A781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DC64B7-BF47-42C5-8F8F-A054437B0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4AAC7D-2B42-4935-A106-82F847EC8BC3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a861b690-d0a9-4018-97d6-298fd6205a36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d73927f9-2b79-496a-80ac-9ef64eb03c7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 TY Revenue Forecast</vt:lpstr>
      <vt:lpstr>'2025 TY Revenue Forecast'!Print_Area</vt:lpstr>
      <vt:lpstr>'2025 TY Revenue Forecast'!Print_Titles</vt:lpstr>
    </vt:vector>
  </TitlesOfParts>
  <Manager/>
  <Company>Idaho Power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Brady, Jessi</dc:creator>
  <cp:keywords/>
  <dc:description/>
  <cp:lastModifiedBy>Brady, Jessi</cp:lastModifiedBy>
  <cp:revision/>
  <dcterms:created xsi:type="dcterms:W3CDTF">2025-05-07T21:23:32Z</dcterms:created>
  <dcterms:modified xsi:type="dcterms:W3CDTF">2025-05-28T16:30:14Z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</Properties>
</file>