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w9744\Desktop\"/>
    </mc:Choice>
  </mc:AlternateContent>
  <xr:revisionPtr revIDLastSave="0" documentId="13_ncr:1_{7A5C60C8-63BC-499F-8858-C432CBF40E29}" xr6:coauthVersionLast="47" xr6:coauthVersionMax="47" xr10:uidLastSave="{00000000-0000-0000-0000-000000000000}"/>
  <bookViews>
    <workbookView xWindow="-120" yWindow="-120" windowWidth="29040" windowHeight="15720" xr2:uid="{AAA37654-C6E8-4113-B1C8-9665E7E82273}"/>
  </bookViews>
  <sheets>
    <sheet name="DedfromO&amp;M 930.1" sheetId="1" r:id="rId1"/>
    <sheet name="MemCont Ded" sheetId="2" r:id="rId2"/>
    <sheet name="OfficerExp Ded" sheetId="3" r:id="rId3"/>
    <sheet name="Other exclusions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Z">#REF!</definedName>
    <definedName name="__123Graph_C" hidden="1">'[1]2007 ADDITIONS-Page 3'!#REF!</definedName>
    <definedName name="__123Graph_F" hidden="1">'[1]2007 ADDITIONS-Page 3'!#REF!</definedName>
    <definedName name="__act2">[2]activity!$A$3:$B$208</definedName>
    <definedName name="__cat2">[2]categories!$A$2:$B$226</definedName>
    <definedName name="_1" hidden="1">'[1]2007 ADDITIONS-Page 3'!#REF!</definedName>
    <definedName name="_2" hidden="1">#REF!</definedName>
    <definedName name="_3" hidden="1">#REF!</definedName>
    <definedName name="_act2">[2]activity!$A$3:$B$208</definedName>
    <definedName name="_cat2">[2]categories!$A$2:$B$226</definedName>
    <definedName name="_Red2">[3]Instructions!$A$25</definedName>
    <definedName name="_Table1_In1" hidden="1">#REF!</definedName>
    <definedName name="_Table1_Out" hidden="1">#REF!</definedName>
    <definedName name="a">'[4]JSS-RevReq ALL'!#REF!</definedName>
    <definedName name="Account_Range">#REF!</definedName>
    <definedName name="acctd">[2]acctDeriv!$A$2:$B$3817</definedName>
    <definedName name="AF">#REF!</definedName>
    <definedName name="ALL">'[5]A1:M'!$B$1:$M$71</definedName>
    <definedName name="AMORT">#REF!</definedName>
    <definedName name="Annual_interest_rate">#REF!</definedName>
    <definedName name="ASD">#REF!</definedName>
    <definedName name="Assumptions">#REF!</definedName>
    <definedName name="ATWACC">'[6]Finance Inputs'!$F$33</definedName>
    <definedName name="BCC_INC">#REF!</definedName>
    <definedName name="begin">#REF!</definedName>
    <definedName name="BODY">#REF!</definedName>
    <definedName name="BUDDCE">[7]lookups!$C$92:$D$130</definedName>
    <definedName name="BUV">#REF!</definedName>
    <definedName name="Capital_Account_Range">#REF!</definedName>
    <definedName name="Capital_acctd">[2]acctDeriv!$A$2:$B$3817</definedName>
    <definedName name="Capital_act2">[2]activity!$A$3:$B$208</definedName>
    <definedName name="Capital_ASD">#REF!</definedName>
    <definedName name="Capital_BUV">#REF!</definedName>
    <definedName name="Capital_cat2">[2]categories!$A$2:$B$226</definedName>
    <definedName name="capvar11">37235.5210915509</definedName>
    <definedName name="ceb">#REF!</definedName>
    <definedName name="cen">37845.6296378472</definedName>
    <definedName name="Corp_Admin11">#REF!</definedName>
    <definedName name="Corp_Admin26">#REF!</definedName>
    <definedName name="Corp_Admin33">#REF!</definedName>
    <definedName name="Corp_Admin48">#REF!</definedName>
    <definedName name="Corp_Admin51">#REF!</definedName>
    <definedName name="Corp_Admin52">#REF!</definedName>
    <definedName name="Corp_Admin53">#REF!</definedName>
    <definedName name="Corp_Admin54">#REF!</definedName>
    <definedName name="Corp_Admin55">#REF!</definedName>
    <definedName name="Corp_Admin56">#REF!</definedName>
    <definedName name="Corp_Admin57">#REF!</definedName>
    <definedName name="Corp_Admin58">#REF!</definedName>
    <definedName name="Corp_Admin59">#REF!</definedName>
    <definedName name="Corp_Admin62">#REF!</definedName>
    <definedName name="Corp_Admin63">#REF!</definedName>
    <definedName name="Corp_Admin70">#REF!</definedName>
    <definedName name="Corp_AdminAD">#REF!</definedName>
    <definedName name="Corp_AdminCC">#REF!</definedName>
    <definedName name="Corp_AdminPT">#REF!</definedName>
    <definedName name="CRIT1">#REF!</definedName>
    <definedName name="CRIT2">#REF!</definedName>
    <definedName name="_xlnm.Criteria">#REF!</definedName>
    <definedName name="CUSTADV">#REF!</definedName>
    <definedName name="CWA">#REF!</definedName>
    <definedName name="d">#REF!</definedName>
    <definedName name="DAILYTRANSACTIONS">#REF!</definedName>
    <definedName name="DAILYTRANSPORT">#REF!</definedName>
    <definedName name="Date_Lookup">'[8]Date Lookup'!$A$3:$B$15</definedName>
    <definedName name="DAYS">'[9]PREPAIDS IN PPLS'!#REF!</definedName>
    <definedName name="DEC_APR01">'[5]A1:M'!$E$8:$M$22</definedName>
    <definedName name="DEC_APR02">'[5]A1:M'!$E$42:$M$56</definedName>
    <definedName name="DEC_AUG01">'[5]A1:M'!$I$8:$M$22</definedName>
    <definedName name="DEC_AUG02">'[5]A1:M'!$I$42:$M$56</definedName>
    <definedName name="DEC_DEC01">'[5]A1:M'!$M$8:$M$22</definedName>
    <definedName name="DEC_DEC02">'[5]A1:M'!$M$42:$M$56</definedName>
    <definedName name="DEC_FEB01">'[5]A1:M'!$C$8:$M$22</definedName>
    <definedName name="DEC_FEB02">'[5]A1:M'!$C$42:$M$56</definedName>
    <definedName name="DEC_JAN01">'[5]A1:M'!$B$8:$M$22</definedName>
    <definedName name="DEC_JAN02">'[5]A1:M'!$B$42:$M$56</definedName>
    <definedName name="DEC_JUL01">'[5]A1:M'!$H$8:$M$22</definedName>
    <definedName name="DEC_JUL02">'[5]A1:M'!$H$42:$M$56</definedName>
    <definedName name="DEC_JUN01">'[5]A1:M'!$G$8:$M$22</definedName>
    <definedName name="DEC_JUN02">'[5]A1:M'!$G$42:$M$56</definedName>
    <definedName name="DEC_MAR01">'[5]A1:M'!$D$8:$M$22</definedName>
    <definedName name="DEC_MAR02">'[5]A1:M'!$D$42:$M$56</definedName>
    <definedName name="DEC_MAY01">'[5]A1:M'!$F$8:$M$22</definedName>
    <definedName name="DEC_MAY02">'[5]A1:M'!$F$42:$M$56</definedName>
    <definedName name="DEC_NOV01">'[5]A1:M'!$L$8:$M$22</definedName>
    <definedName name="DEC_NOV02">'[5]A1:M'!$L$42:$M$56</definedName>
    <definedName name="DEC_OCT01">'[5]A1:M'!$K$8:$M$22</definedName>
    <definedName name="DEC_OCT02">'[5]A1:M'!$K$42:$M$56</definedName>
    <definedName name="DEC_SEP01">'[5]A1:M'!$J$8:$M$22</definedName>
    <definedName name="DEC_SEP02">'[5]A1:M'!$J$42:$M$56</definedName>
    <definedName name="DEFTAXES">#REF!</definedName>
    <definedName name="Delivery11">#REF!</definedName>
    <definedName name="Delivery12">#REF!</definedName>
    <definedName name="Delivery15">#REF!</definedName>
    <definedName name="Delivery16">#REF!</definedName>
    <definedName name="Delivery30">#REF!</definedName>
    <definedName name="Delivery31">#REF!</definedName>
    <definedName name="Delivery32">#REF!</definedName>
    <definedName name="Delivery33">#REF!</definedName>
    <definedName name="Delivery40">#REF!</definedName>
    <definedName name="Delivery41">#REF!</definedName>
    <definedName name="Delivery42">#REF!</definedName>
    <definedName name="Delivery43">#REF!</definedName>
    <definedName name="Delivery44">#REF!</definedName>
    <definedName name="Delivery45">#REF!</definedName>
    <definedName name="Delivery46">#REF!</definedName>
    <definedName name="Delivery47">#REF!</definedName>
    <definedName name="Delivery49">#REF!</definedName>
    <definedName name="Delivery51">#REF!</definedName>
    <definedName name="Delivery52">#REF!</definedName>
    <definedName name="Delivery53">#REF!</definedName>
    <definedName name="Delivery54">#REF!</definedName>
    <definedName name="Delivery55">#REF!</definedName>
    <definedName name="Delivery56">#REF!</definedName>
    <definedName name="Delivery58">#REF!</definedName>
    <definedName name="Delivery59">#REF!</definedName>
    <definedName name="Delivery62">#REF!</definedName>
    <definedName name="Delivery63">#REF!</definedName>
    <definedName name="Delivery70">#REF!</definedName>
    <definedName name="Delivery96">#REF!</definedName>
    <definedName name="DeliveryAD">#REF!</definedName>
    <definedName name="DeliveryCC">#REF!</definedName>
    <definedName name="DeliveryPT">#REF!</definedName>
    <definedName name="Department_Range">#REF!</definedName>
    <definedName name="DepRate">#REF!</definedName>
    <definedName name="DEPREC">#REF!</definedName>
    <definedName name="Dept_Descr">#REF!</definedName>
    <definedName name="Dept_Num">#REF!</definedName>
    <definedName name="deptid">[2]deptid!$A$2:$M$257</definedName>
    <definedName name="DETAIL">'[5]A1:M'!$B$77:$G$146</definedName>
    <definedName name="end">#REF!</definedName>
    <definedName name="EPIS">#REF!</definedName>
    <definedName name="Expenses">#REF!</definedName>
    <definedName name="f">#REF!</definedName>
    <definedName name="filename">#REF!</definedName>
    <definedName name="First_payment_due">#REF!</definedName>
    <definedName name="FUEL_INV">#REF!</definedName>
    <definedName name="GAIN">#REF!</definedName>
    <definedName name="GASTRANSACTIONS">#REF!</definedName>
    <definedName name="GOAL">#REF!</definedName>
    <definedName name="Green2">[3]Instructions!$A$23</definedName>
    <definedName name="IERCOINC">#REF!</definedName>
    <definedName name="IN">#REF!</definedName>
    <definedName name="INCOME">#REF!</definedName>
    <definedName name="INCTAX">'[6]Finance Inputs'!$F$15</definedName>
    <definedName name="INPUT_AREA">#REF!</definedName>
    <definedName name="Instructions_RevReq">#REF!</definedName>
    <definedName name="Interest">#REF!</definedName>
    <definedName name="ipoytd">[10]IPO!#REF!</definedName>
    <definedName name="ipp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TServiceDesk">'[11]Project Estimation'!$DQ$3:$DX$8</definedName>
    <definedName name="j">#REF!</definedName>
    <definedName name="Jil">#REF!</definedName>
    <definedName name="k">#REF!</definedName>
    <definedName name="LKUP_Func">#REF!</definedName>
    <definedName name="LOOKUP_TBL">'[4]JSS-RevReq ALL'!#REF!</definedName>
    <definedName name="LOOP">#REF!</definedName>
    <definedName name="los">'[12]Page 12'!#REF!</definedName>
    <definedName name="LYN">#REF!</definedName>
    <definedName name="M_S">#REF!</definedName>
    <definedName name="Modeltype">#REF!</definedName>
    <definedName name="Month">[3]Instructions!$B$3:$B$14</definedName>
    <definedName name="Monthly">#REF!</definedName>
    <definedName name="mrollup">#REF!</definedName>
    <definedName name="MTHLYLOCATIONCODE">#REF!</definedName>
    <definedName name="MTHLYTRANSPORT">#REF!</definedName>
    <definedName name="neworg">'[13]New Organization'!$A$3:$C$260</definedName>
    <definedName name="NvsAnswerCol">"[Drill1]JrnlLine!$A$5:$A$3910"</definedName>
    <definedName name="NvsASD">"V2001-06-30"</definedName>
    <definedName name="NvsAutoDrillOk">"VY"</definedName>
    <definedName name="NvsElapsedTime">0.000174884262378328</definedName>
    <definedName name="NvsEndTime">37088.5688835648</definedName>
    <definedName name="NvsInstLang">"VENG"</definedName>
    <definedName name="NvsInstSpec">"%,QZVAR_DPT_ACT_SPR,CA.POSTED_TOTAL_AMT,SYTD,FACCOUNT,V107000,FDEPTID,TSPR_DEPTS_2000,NERP"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"VGLOBL"</definedName>
    <definedName name="NvsParentRef">[14]Sheet1!$J$9</definedName>
    <definedName name="NvsReqBU">"VSPRES"</definedName>
    <definedName name="NvsReqBUOnly">"VN"</definedName>
    <definedName name="NvsTransLed">"VN"</definedName>
    <definedName name="NvsTreeASD">"V2001-06-30"</definedName>
    <definedName name="NvsValTbl.ACCOUNTING_PERIOD">"CAL_DETP_TBL"</definedName>
    <definedName name="NvsValTbl.ACTIVITY_ID">"FS_ACTIVITY_TBL"</definedName>
    <definedName name="NvsValTbl.DEPTID">"DEPARTMENT_TBL"</definedName>
    <definedName name="NvsValTbl.PRODUCT">"PRODUCT_TBL"</definedName>
    <definedName name="NvsValTbl.PROJECT_ID">"PROJECT_FS"</definedName>
    <definedName name="NvsValTbl.RESOURCE_CATEGORY">"PROJ_CATG_TBL"</definedName>
    <definedName name="NvsValTbl.RESOURCE_TYPE">"PROJ_RES_TYPE"</definedName>
    <definedName name="OMSUMM">#REF!</definedName>
    <definedName name="OPR">#REF!</definedName>
    <definedName name="OtherInc">#REF!</definedName>
    <definedName name="OTHREVNU">#REF!</definedName>
    <definedName name="OTHTAXES">#REF!</definedName>
    <definedName name="p">#REF!</definedName>
    <definedName name="pact2">[2]projact!$A$2:$B$1071</definedName>
    <definedName name="Page1">#REF!</definedName>
    <definedName name="page2">#REF!</definedName>
    <definedName name="page3">#REF!</definedName>
    <definedName name="page4">#REF!</definedName>
    <definedName name="path">#REF!</definedName>
    <definedName name="Payments_per_year">#REF!</definedName>
    <definedName name="PLEASE_DO_NOT_DISTURB_THIS_AREA">'[4]JSS-RevReq ALL'!#REF!</definedName>
    <definedName name="Pmt_to_use">#REF!</definedName>
    <definedName name="POCostsActual">#REF!</definedName>
    <definedName name="Power_Supply11">#REF!</definedName>
    <definedName name="Power_Supply21">#REF!</definedName>
    <definedName name="Power_Supply23">#REF!</definedName>
    <definedName name="Power_Supply24">#REF!</definedName>
    <definedName name="Power_Supply25">#REF!</definedName>
    <definedName name="Power_Supply26">#REF!</definedName>
    <definedName name="Power_Supply51">#REF!</definedName>
    <definedName name="Power_Supply52">#REF!</definedName>
    <definedName name="Power_Supply53">#REF!</definedName>
    <definedName name="Power_Supply55">#REF!</definedName>
    <definedName name="Power_Supply57">#REF!</definedName>
    <definedName name="Power_Supply58">#REF!</definedName>
    <definedName name="Power_Supply62">#REF!</definedName>
    <definedName name="Power_Supply63">#REF!</definedName>
    <definedName name="Power_Supply70">#REF!</definedName>
    <definedName name="Power_Supply96">#REF!</definedName>
    <definedName name="Power_SupplyAD">#REF!</definedName>
    <definedName name="Power_SupplyAQ">#REF!</definedName>
    <definedName name="Power_SupplyCC">#REF!</definedName>
    <definedName name="Power_SupplyHC">#REF!</definedName>
    <definedName name="Power_SupplyPT">#REF!</definedName>
    <definedName name="Power_SupplyRC">#REF!</definedName>
    <definedName name="Power_SupplyTL">#REF!</definedName>
    <definedName name="PreferredReq">#REF!</definedName>
    <definedName name="PREPAY">#REF!</definedName>
    <definedName name="_xlnm.Print_Area" localSheetId="0">'DedfromO&amp;M 930.1'!$A$1:$K$16</definedName>
    <definedName name="_xlnm.Print_Area" localSheetId="1">'MemCont Ded'!$A$1:$M$109</definedName>
    <definedName name="_xlnm.Print_Area" localSheetId="3">'Other exclusions'!$A$1:$O$41</definedName>
    <definedName name="_xlnm.Print_Area">#REF!</definedName>
    <definedName name="Print_Area_MI">#REF!</definedName>
    <definedName name="Print_Summary">#REF!</definedName>
    <definedName name="_xlnm.Print_Titles" localSheetId="1">'MemCont Ded'!$1:$9</definedName>
    <definedName name="_xlnm.Print_Titles" localSheetId="2">'OfficerExp Ded'!$1:$10</definedName>
    <definedName name="_xlnm.Print_Titles" localSheetId="3">'Other exclusions'!$1:$6</definedName>
    <definedName name="PrintActualRecast">#REF!</definedName>
    <definedName name="PrintSummary">#REF!</definedName>
    <definedName name="ProClarityColumn">#REF!</definedName>
    <definedName name="ProClarityData">#REF!</definedName>
    <definedName name="ProClarityRow">#REF!</definedName>
    <definedName name="ProClarityTitle">#REF!</definedName>
    <definedName name="prod1">[2]product!$A$2:$A$84</definedName>
    <definedName name="prod2">[2]product!$A$2:$C$84</definedName>
    <definedName name="proj1">[2]projects!$A$2:$A$12</definedName>
    <definedName name="proj2">[2]projects!$A$2:$D$12</definedName>
    <definedName name="PROPINS">#REF!</definedName>
    <definedName name="Purchase">#REF!</definedName>
    <definedName name="ralph">40609.1230208333</definedName>
    <definedName name="range">#REF!</definedName>
    <definedName name="REG_EXP">#REF!</definedName>
    <definedName name="Resource_range">#REF!</definedName>
    <definedName name="rest2">[2]resource!$A$2:$C$30</definedName>
    <definedName name="RESULT">#REF!</definedName>
    <definedName name="REVENUE">#N/A</definedName>
    <definedName name="Revenues">#REF!</definedName>
    <definedName name="RID">#REF!</definedName>
    <definedName name="rngPaidInvcLn">#REF!</definedName>
    <definedName name="rngPctToAccrue">#REF!</definedName>
    <definedName name="rngPMToAccrue">#REF!</definedName>
    <definedName name="rngUnPaidInvcLn">#REF!</definedName>
    <definedName name="row_end">#REF!</definedName>
    <definedName name="Row_format">#REF!</definedName>
    <definedName name="row_start">#REF!</definedName>
    <definedName name="S">#REF!</definedName>
    <definedName name="SCD">#REF!</definedName>
    <definedName name="SCN">#REF!</definedName>
    <definedName name="seco">'[12]Page 12'!#REF!</definedName>
    <definedName name="Sheet1_DataTable">#REF!</definedName>
    <definedName name="SOLAR">#REF!</definedName>
    <definedName name="sppco">'[12]Page 12'!#REF!</definedName>
    <definedName name="sprhold">'[12]Page 12'!#REF!</definedName>
    <definedName name="Start_Node">#REF!</definedName>
    <definedName name="SUMMARY">#REF!</definedName>
    <definedName name="SYD">'[15]A-1'!$BA$6:$BA$7</definedName>
    <definedName name="Tab">"&amp;[Tab]"</definedName>
    <definedName name="TAX">#REF!</definedName>
    <definedName name="Term_in_years">#REF!</definedName>
    <definedName name="test">#REF!</definedName>
    <definedName name="test2" hidden="1">#REF!</definedName>
    <definedName name="test3" hidden="1">#REF!</definedName>
    <definedName name="test4">#REF!</definedName>
    <definedName name="test5">#REF!</definedName>
    <definedName name="test6">#REF!</definedName>
    <definedName name="test7">#REF!</definedName>
    <definedName name="transpose">'[16]2005 - 2025 '!#REF!</definedName>
    <definedName name="tuscarora">'[12]Page 12'!#REF!</definedName>
    <definedName name="TWELVE_MONTHS_ENDED_DECEMBER_31__1996">[17]Data!#REF!</definedName>
    <definedName name="varcap11npc">#REF!</definedName>
    <definedName name="WATERHTR">#REF!</definedName>
    <definedName name="whatever">#REF!</definedName>
    <definedName name="wrn.2a3." hidden="1">{"page1",#N/A,FALSE,"ADDITIONS";"page2",#N/A,FALSE,"ADDITIONS";"q2k",#N/A,FALSE,"ADDITIONS"}</definedName>
    <definedName name="Years">[18]Trackers!$F$3:$F$25</definedName>
    <definedName name="YRONE">'[6]Finance Inputs'!$F$6</definedName>
    <definedName name="ytdrollup">#REF!</definedName>
    <definedName name="yy">#REF!</definedName>
    <definedName name="ZIP_PRGM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" l="1"/>
  <c r="G12" i="4"/>
  <c r="G40" i="4" s="1"/>
  <c r="A14" i="4"/>
  <c r="G14" i="4"/>
  <c r="A16" i="4"/>
  <c r="A18" i="4" s="1"/>
  <c r="A20" i="4" s="1"/>
  <c r="A22" i="4" s="1"/>
  <c r="A24" i="4" s="1"/>
  <c r="A26" i="4" s="1"/>
  <c r="A28" i="4" s="1"/>
  <c r="A30" i="4" s="1"/>
  <c r="A32" i="4" s="1"/>
  <c r="A34" i="4" s="1"/>
  <c r="A36" i="4" s="1"/>
  <c r="A38" i="4" s="1"/>
  <c r="A40" i="4" s="1"/>
  <c r="G16" i="4"/>
  <c r="G18" i="4"/>
  <c r="G20" i="4"/>
  <c r="G22" i="4"/>
  <c r="G24" i="4"/>
  <c r="G26" i="4"/>
  <c r="G28" i="4"/>
  <c r="G30" i="4"/>
  <c r="G32" i="4"/>
  <c r="G34" i="4"/>
  <c r="G36" i="4"/>
  <c r="G38" i="4"/>
  <c r="E40" i="4"/>
  <c r="A4" i="3"/>
  <c r="F18" i="3"/>
  <c r="F20" i="3" s="1"/>
  <c r="F25" i="3" s="1"/>
  <c r="F33" i="3"/>
  <c r="F35" i="3"/>
  <c r="F40" i="3"/>
  <c r="H40" i="3" s="1"/>
  <c r="F48" i="3"/>
  <c r="F50" i="3"/>
  <c r="F55" i="3" s="1"/>
  <c r="H55" i="3" s="1"/>
  <c r="F63" i="3"/>
  <c r="F65" i="3" s="1"/>
  <c r="F70" i="3" s="1"/>
  <c r="H70" i="3" s="1"/>
  <c r="F78" i="3"/>
  <c r="F80" i="3"/>
  <c r="F85" i="3"/>
  <c r="H85" i="3" s="1"/>
  <c r="F93" i="3"/>
  <c r="F95" i="3"/>
  <c r="F100" i="3" s="1"/>
  <c r="H100" i="3" s="1"/>
  <c r="F108" i="3"/>
  <c r="F110" i="3" s="1"/>
  <c r="F115" i="3" s="1"/>
  <c r="H115" i="3" s="1"/>
  <c r="F123" i="3"/>
  <c r="F125" i="3"/>
  <c r="F130" i="3"/>
  <c r="H130" i="3" s="1"/>
  <c r="F138" i="3"/>
  <c r="F140" i="3"/>
  <c r="F145" i="3" s="1"/>
  <c r="H145" i="3" s="1"/>
  <c r="F153" i="3"/>
  <c r="F155" i="3" s="1"/>
  <c r="F160" i="3" s="1"/>
  <c r="H160" i="3" s="1"/>
  <c r="F168" i="3"/>
  <c r="F170" i="3"/>
  <c r="F175" i="3"/>
  <c r="H175" i="3" s="1"/>
  <c r="F183" i="3"/>
  <c r="F185" i="3"/>
  <c r="F190" i="3" s="1"/>
  <c r="H190" i="3" s="1"/>
  <c r="F198" i="3"/>
  <c r="F200" i="3" s="1"/>
  <c r="F205" i="3" s="1"/>
  <c r="H205" i="3" s="1"/>
  <c r="F213" i="3"/>
  <c r="F215" i="3"/>
  <c r="F220" i="3"/>
  <c r="H220" i="3" s="1"/>
  <c r="F228" i="3"/>
  <c r="F230" i="3"/>
  <c r="F235" i="3" s="1"/>
  <c r="H235" i="3" s="1"/>
  <c r="A4" i="2"/>
  <c r="M11" i="2"/>
  <c r="A12" i="2"/>
  <c r="M12" i="2"/>
  <c r="M108" i="2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E108" i="2"/>
  <c r="G108" i="2"/>
  <c r="I108" i="2"/>
  <c r="K108" i="2"/>
  <c r="A4" i="1"/>
  <c r="G14" i="1"/>
  <c r="I14" i="1" s="1"/>
  <c r="H238" i="3" l="1"/>
  <c r="F238" i="3"/>
</calcChain>
</file>

<file path=xl/sharedStrings.xml><?xml version="1.0" encoding="utf-8"?>
<sst xmlns="http://schemas.openxmlformats.org/spreadsheetml/2006/main" count="446" uniqueCount="156">
  <si>
    <t>IDAHO POWER COMPANY</t>
  </si>
  <si>
    <t xml:space="preserve">DEDUCTIONS FROM OPERATION AND MAINTENANCE EXPENSES  </t>
  </si>
  <si>
    <t>GENERAL ADVERTISING EXPENSE (ACCOUNT 930.1)</t>
  </si>
  <si>
    <t>Line</t>
  </si>
  <si>
    <t>2025</t>
  </si>
  <si>
    <t>No</t>
  </si>
  <si>
    <t>Description</t>
  </si>
  <si>
    <t>Actuals</t>
  </si>
  <si>
    <t>Adjustment</t>
  </si>
  <si>
    <t>Test Year</t>
  </si>
  <si>
    <t>General Advertising Expense</t>
  </si>
  <si>
    <t>DEDUCTIONS FROM OPERATION AND MAINTENANCE EXPENSES</t>
  </si>
  <si>
    <t>MEMBERSHIPS AND CONTRIBUTIONS</t>
  </si>
  <si>
    <t>Actual</t>
  </si>
  <si>
    <t>Acct</t>
  </si>
  <si>
    <t>Contributions</t>
  </si>
  <si>
    <t>Memberships</t>
  </si>
  <si>
    <t>2024</t>
  </si>
  <si>
    <t>Organization</t>
  </si>
  <si>
    <t>Adjustments</t>
  </si>
  <si>
    <t>536</t>
  </si>
  <si>
    <t>North American Weather Modification Council</t>
  </si>
  <si>
    <t>545</t>
  </si>
  <si>
    <t>Greater Pine Valley Rangeland Fire Protection Association</t>
  </si>
  <si>
    <t>560</t>
  </si>
  <si>
    <t>City Club of Boise</t>
  </si>
  <si>
    <t>Western Energy Institute</t>
  </si>
  <si>
    <t>580</t>
  </si>
  <si>
    <t>588</t>
  </si>
  <si>
    <t>Electric Power Research Institute</t>
  </si>
  <si>
    <t>908</t>
  </si>
  <si>
    <t>Capital City Kiwanis</t>
  </si>
  <si>
    <t>Donation</t>
  </si>
  <si>
    <t>Northwest Energy Coalition</t>
  </si>
  <si>
    <t>921</t>
  </si>
  <si>
    <t>Direct Employers Association</t>
  </si>
  <si>
    <t>Kiwanis Club Ontario</t>
  </si>
  <si>
    <t>Lions Twin Falls</t>
  </si>
  <si>
    <t>National Association of Property Tax Representatives - Transportation Energy Communications</t>
  </si>
  <si>
    <t>Pacific Northwest Utilities Conference Committee</t>
  </si>
  <si>
    <t>Rotary Club Blue Lakes</t>
  </si>
  <si>
    <t>Rotary Club Gooding</t>
  </si>
  <si>
    <t>Rotary Club Jerome</t>
  </si>
  <si>
    <t>Rotary Club Ketchum</t>
  </si>
  <si>
    <t>Rotary Club Nampa</t>
  </si>
  <si>
    <t>Urban Land Institute</t>
  </si>
  <si>
    <t>Rotary Club Salmon</t>
  </si>
  <si>
    <t>930</t>
  </si>
  <si>
    <t>Associated Taxpayers of Idaho</t>
  </si>
  <si>
    <t>Association of Idaho Cities</t>
  </si>
  <si>
    <t>Bannock Development Corporation</t>
  </si>
  <si>
    <t>Boise Valley Economic Partnership</t>
  </si>
  <si>
    <t>Business Plus - Southern Idaho Economic Development Organization</t>
  </si>
  <si>
    <t>Centre for Energy Advancement through Technological Innovation</t>
  </si>
  <si>
    <t>Chamber of Commerce Baker City</t>
  </si>
  <si>
    <t>Chamber of Commerce Buhl</t>
  </si>
  <si>
    <t>Chamber of Commerce Caldwell</t>
  </si>
  <si>
    <t>Chamber of Commerce Camas</t>
  </si>
  <si>
    <t>Chamber of Commerce Carey Picabo</t>
  </si>
  <si>
    <t>Chamber of Commerce Cascade</t>
  </si>
  <si>
    <t>Chamber of Commerce Council</t>
  </si>
  <si>
    <t>Chamber of Commerce Donnelly</t>
  </si>
  <si>
    <t>Chamber of Commerce Eagle</t>
  </si>
  <si>
    <t>Chamber of Commerce Fruitland</t>
  </si>
  <si>
    <t>Chamber of Commerce Garden City</t>
  </si>
  <si>
    <t>Chamber of Commerce Garden Valley</t>
  </si>
  <si>
    <t>Chamber of Commerce Gem County</t>
  </si>
  <si>
    <t>Chamber of Commerce Gooding</t>
  </si>
  <si>
    <t>Chamber of Commerce Hailey</t>
  </si>
  <si>
    <t>Chamber of Commerce Hells Canyon</t>
  </si>
  <si>
    <t>Chamber of Commerce Homedale</t>
  </si>
  <si>
    <t>Chamber of Commerce Horseshoe Bend</t>
  </si>
  <si>
    <t>Chamber of Commerce Idaho City</t>
  </si>
  <si>
    <t>Chamber of Commerce Idaho Hispanic</t>
  </si>
  <si>
    <t>Chamber of Commerce Idaho Veterans</t>
  </si>
  <si>
    <t>Chamber of Commerce Jerome</t>
  </si>
  <si>
    <t>Chamber of Commerce Kuna</t>
  </si>
  <si>
    <t>Chamber of Commerce McCall</t>
  </si>
  <si>
    <t>Chamber of Commerce Melba</t>
  </si>
  <si>
    <t>Chamber of Commerce Meridian</t>
  </si>
  <si>
    <t>Chamber of Commerce Middleton</t>
  </si>
  <si>
    <t>Chamber of Commerce Mini-Cassia</t>
  </si>
  <si>
    <t>Chamber of Commerce Mountain Home</t>
  </si>
  <si>
    <t>Chamber of Commerce Nampa</t>
  </si>
  <si>
    <t>Chamber of Commerce Nyssa</t>
  </si>
  <si>
    <t>Chamber of Commerce Ontario</t>
  </si>
  <si>
    <t>Chamber of Commerce Payette</t>
  </si>
  <si>
    <t>Chamber of Commerce Pocatello</t>
  </si>
  <si>
    <t>Chamber of Commerce Salmon River</t>
  </si>
  <si>
    <t>Chamber of Commerce Weiser</t>
  </si>
  <si>
    <t>Chartwell</t>
  </si>
  <si>
    <t>CleanTech Alliance</t>
  </si>
  <si>
    <t>Commercial Club Cambridge</t>
  </si>
  <si>
    <t>Downtown Boise Association</t>
  </si>
  <si>
    <t>E Source</t>
  </si>
  <si>
    <t>Eastern Oregon Visitors Association</t>
  </si>
  <si>
    <t>Edison Electric Institute</t>
  </si>
  <si>
    <t>Great Rift Business Development</t>
  </si>
  <si>
    <t>Idaho Association of Counties</t>
  </si>
  <si>
    <t>Idaho Association of General Contractors</t>
  </si>
  <si>
    <t>Idaho Business for Education</t>
  </si>
  <si>
    <t>Idaho Economic Development Association</t>
  </si>
  <si>
    <t>Idaho Manufacturing Alliance</t>
  </si>
  <si>
    <t xml:space="preserve">Lemhi County Economic Development Association </t>
  </si>
  <si>
    <t>Mountain Home Military Affairs Committee</t>
  </si>
  <si>
    <t>National Association of Corporate Directors</t>
  </si>
  <si>
    <t>National Association of Industrial and Office Properties</t>
  </si>
  <si>
    <t>North American Energy Standards Board</t>
  </si>
  <si>
    <t>Northwest Gas Association</t>
  </si>
  <si>
    <t>Regional Economic Development for Eastern Idaho</t>
  </si>
  <si>
    <t>Rotary Club Twin Falls</t>
  </si>
  <si>
    <t>Snake River Economic Development Alliance</t>
  </si>
  <si>
    <t>Sustain Blaine Incorporated</t>
  </si>
  <si>
    <t>Western Alliance for Economic Development</t>
  </si>
  <si>
    <t>Wyoming Taxpayers Association</t>
  </si>
  <si>
    <t>Oregon State University Utility Pole Research Cooperative</t>
  </si>
  <si>
    <t>Leadership Idaho Agriculture</t>
  </si>
  <si>
    <t>Industrial Asset Management Council</t>
  </si>
  <si>
    <t>Idaho Advanced Energy</t>
  </si>
  <si>
    <t>935</t>
  </si>
  <si>
    <t>Utilities Technology Council</t>
  </si>
  <si>
    <t xml:space="preserve">     Total</t>
  </si>
  <si>
    <t xml:space="preserve">ADJUSTMENT TO MANAGEMENT EXPENSES </t>
  </si>
  <si>
    <t>Name</t>
  </si>
  <si>
    <t>Ryan Adelman</t>
  </si>
  <si>
    <t>Total Expenses</t>
  </si>
  <si>
    <t>IDACORP Exclusions Requiring Special Treatment (Listed Below):</t>
  </si>
  <si>
    <t>Arid Club</t>
  </si>
  <si>
    <t>EEI</t>
  </si>
  <si>
    <t>Oregon Direct Charges</t>
  </si>
  <si>
    <t xml:space="preserve">  Total</t>
  </si>
  <si>
    <t>Payroll Percentage Allocated to IDACORP</t>
  </si>
  <si>
    <t>Net IDACORP Exclusions</t>
  </si>
  <si>
    <t>Other Exclusions:</t>
  </si>
  <si>
    <t>Arid Club (100% Per IPUC Order 29505)</t>
  </si>
  <si>
    <t>Oregon - Direct Allocation (100%)</t>
  </si>
  <si>
    <t>EEI (1/3 Per IPUC Order 29505)</t>
  </si>
  <si>
    <t>Total Exclusions</t>
  </si>
  <si>
    <t>Brian Buckham</t>
  </si>
  <si>
    <t>Mitch Colburn</t>
  </si>
  <si>
    <t>Sarah Griffin</t>
  </si>
  <si>
    <t>Lisa Grow</t>
  </si>
  <si>
    <t>Bo Hanchey</t>
  </si>
  <si>
    <t>Patrick Harrington</t>
  </si>
  <si>
    <t>Julia Hilton</t>
  </si>
  <si>
    <t>Jason Huszar</t>
  </si>
  <si>
    <t>Debra Leithauser</t>
  </si>
  <si>
    <t>Jeff Malmen</t>
  </si>
  <si>
    <t>Ken Petersen</t>
  </si>
  <si>
    <t>Adam Richins</t>
  </si>
  <si>
    <t>Amy Shaw</t>
  </si>
  <si>
    <t>Tim Tatum</t>
  </si>
  <si>
    <t xml:space="preserve"> Total Reduction to Officer's Expenses</t>
  </si>
  <si>
    <t>OTHER EXCLUSIONS</t>
  </si>
  <si>
    <t>Account</t>
  </si>
  <si>
    <t xml:space="preserve">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</si>
</sst>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@*."/>
    <numFmt numFmtId="166" formatCode="0_);\(0\)"/>
  </numFmts>
  <fonts count="9">
    <font>
      <sz val="10"/>
      <name val="Courie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 Unicode MS"/>
      <family val="2"/>
    </font>
    <font>
      <sz val="12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10"/>
      <name val="Courier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164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164" fontId="8" fillId="0" borderId="0"/>
  </cellStyleXfs>
  <cellXfs count="87">
    <xf numFmtId="164" fontId="0" fillId="0" borderId="0" xfId="0"/>
    <xf numFmtId="164" fontId="1" fillId="0" borderId="0" xfId="0" applyFont="1" applyProtection="1">
      <protection locked="0"/>
    </xf>
    <xf numFmtId="164" fontId="1" fillId="0" borderId="0" xfId="0" quotePrefix="1" applyFont="1" applyAlignment="1" applyProtection="1">
      <alignment horizontal="left"/>
      <protection locked="0"/>
    </xf>
    <xf numFmtId="164" fontId="1" fillId="0" borderId="0" xfId="0" applyFont="1" applyAlignment="1" applyProtection="1">
      <alignment horizontal="left"/>
      <protection locked="0"/>
    </xf>
    <xf numFmtId="42" fontId="1" fillId="0" borderId="0" xfId="0" applyNumberFormat="1" applyFont="1" applyProtection="1">
      <protection locked="0"/>
    </xf>
    <xf numFmtId="42" fontId="1" fillId="0" borderId="1" xfId="0" applyNumberFormat="1" applyFont="1" applyBorder="1" applyProtection="1">
      <protection locked="0"/>
    </xf>
    <xf numFmtId="42" fontId="1" fillId="0" borderId="1" xfId="1" applyNumberFormat="1" applyFont="1" applyFill="1" applyBorder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164" fontId="1" fillId="0" borderId="0" xfId="0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164" fontId="1" fillId="0" borderId="2" xfId="0" applyFont="1" applyBorder="1" applyAlignment="1" applyProtection="1">
      <alignment horizontal="center"/>
      <protection locked="0"/>
    </xf>
    <xf numFmtId="3" fontId="1" fillId="0" borderId="2" xfId="0" quotePrefix="1" applyNumberFormat="1" applyFont="1" applyBorder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164" fontId="2" fillId="0" borderId="2" xfId="0" applyFont="1" applyBorder="1" applyAlignment="1" applyProtection="1">
      <alignment horizontal="center"/>
      <protection locked="0"/>
    </xf>
    <xf numFmtId="164" fontId="1" fillId="0" borderId="0" xfId="0" quotePrefix="1" applyFont="1" applyAlignment="1" applyProtection="1">
      <alignment horizontal="center"/>
      <protection locked="0"/>
    </xf>
    <xf numFmtId="166" fontId="1" fillId="0" borderId="0" xfId="0" applyNumberFormat="1" applyFont="1" applyAlignment="1" applyProtection="1">
      <alignment horizontal="center"/>
      <protection locked="0"/>
    </xf>
    <xf numFmtId="42" fontId="1" fillId="0" borderId="3" xfId="0" applyNumberFormat="1" applyFont="1" applyBorder="1" applyProtection="1">
      <protection locked="0"/>
    </xf>
    <xf numFmtId="41" fontId="1" fillId="0" borderId="0" xfId="0" applyNumberFormat="1" applyFont="1" applyProtection="1">
      <protection locked="0"/>
    </xf>
    <xf numFmtId="41" fontId="1" fillId="0" borderId="0" xfId="2" applyNumberFormat="1" applyFont="1" applyProtection="1">
      <protection locked="0"/>
    </xf>
    <xf numFmtId="41" fontId="1" fillId="0" borderId="0" xfId="3" applyNumberFormat="1" applyFont="1" applyProtection="1">
      <protection locked="0"/>
    </xf>
    <xf numFmtId="164" fontId="4" fillId="0" borderId="0" xfId="4" applyNumberFormat="1" applyFont="1"/>
    <xf numFmtId="0" fontId="1" fillId="0" borderId="0" xfId="3" applyFont="1" applyAlignment="1" applyProtection="1">
      <alignment horizontal="center"/>
      <protection locked="0"/>
    </xf>
    <xf numFmtId="0" fontId="1" fillId="0" borderId="0" xfId="2" applyFont="1" applyAlignment="1" applyProtection="1">
      <alignment horizontal="center"/>
      <protection locked="0"/>
    </xf>
    <xf numFmtId="0" fontId="4" fillId="0" borderId="0" xfId="4" applyFont="1"/>
    <xf numFmtId="42" fontId="1" fillId="0" borderId="0" xfId="2" applyNumberFormat="1" applyFont="1" applyProtection="1">
      <protection locked="0"/>
    </xf>
    <xf numFmtId="44" fontId="1" fillId="0" borderId="0" xfId="1" applyFont="1" applyProtection="1">
      <protection locked="0"/>
    </xf>
    <xf numFmtId="0" fontId="1" fillId="0" borderId="0" xfId="2" applyFont="1" applyAlignment="1" applyProtection="1">
      <alignment wrapText="1"/>
      <protection locked="0"/>
    </xf>
    <xf numFmtId="43" fontId="1" fillId="0" borderId="0" xfId="2" applyNumberFormat="1" applyFont="1" applyProtection="1">
      <protection locked="0"/>
    </xf>
    <xf numFmtId="0" fontId="1" fillId="0" borderId="0" xfId="2" applyFont="1" applyProtection="1">
      <protection locked="0"/>
    </xf>
    <xf numFmtId="49" fontId="5" fillId="0" borderId="0" xfId="2" applyNumberFormat="1" applyFont="1" applyAlignment="1" applyProtection="1">
      <alignment horizontal="left" wrapText="1"/>
      <protection locked="0"/>
    </xf>
    <xf numFmtId="49" fontId="5" fillId="0" borderId="0" xfId="2" applyNumberFormat="1" applyFont="1" applyAlignment="1" applyProtection="1">
      <alignment horizontal="center" wrapText="1"/>
      <protection locked="0"/>
    </xf>
    <xf numFmtId="9" fontId="1" fillId="0" borderId="2" xfId="2" applyNumberFormat="1" applyFont="1" applyBorder="1" applyAlignment="1" applyProtection="1">
      <alignment horizontal="center"/>
      <protection locked="0"/>
    </xf>
    <xf numFmtId="10" fontId="1" fillId="0" borderId="2" xfId="2" applyNumberFormat="1" applyFont="1" applyBorder="1" applyAlignment="1" applyProtection="1">
      <alignment horizontal="center"/>
      <protection locked="0"/>
    </xf>
    <xf numFmtId="43" fontId="1" fillId="0" borderId="2" xfId="2" applyNumberFormat="1" applyFont="1" applyBorder="1" applyProtection="1">
      <protection locked="0"/>
    </xf>
    <xf numFmtId="49" fontId="6" fillId="0" borderId="0" xfId="2" applyNumberFormat="1" applyFont="1" applyAlignment="1" applyProtection="1">
      <alignment wrapText="1"/>
      <protection locked="0"/>
    </xf>
    <xf numFmtId="49" fontId="1" fillId="0" borderId="2" xfId="2" applyNumberFormat="1" applyFont="1" applyBorder="1" applyAlignment="1" applyProtection="1">
      <alignment horizontal="center" wrapText="1"/>
      <protection locked="0"/>
    </xf>
    <xf numFmtId="0" fontId="1" fillId="0" borderId="2" xfId="2" applyFont="1" applyBorder="1" applyAlignment="1" applyProtection="1">
      <alignment horizontal="center"/>
      <protection locked="0"/>
    </xf>
    <xf numFmtId="3" fontId="2" fillId="0" borderId="0" xfId="0" quotePrefix="1" applyNumberFormat="1" applyFont="1" applyAlignment="1" applyProtection="1">
      <alignment horizontal="center"/>
      <protection locked="0"/>
    </xf>
    <xf numFmtId="43" fontId="1" fillId="0" borderId="0" xfId="2" applyNumberFormat="1" applyFont="1" applyAlignment="1" applyProtection="1">
      <alignment horizontal="center"/>
      <protection locked="0"/>
    </xf>
    <xf numFmtId="0" fontId="1" fillId="0" borderId="0" xfId="2" applyFont="1" applyAlignment="1" applyProtection="1">
      <alignment horizontal="left"/>
      <protection locked="0"/>
    </xf>
    <xf numFmtId="43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0" fontId="1" fillId="0" borderId="0" xfId="5" applyProtection="1">
      <protection locked="0"/>
    </xf>
    <xf numFmtId="44" fontId="1" fillId="0" borderId="0" xfId="5" applyNumberFormat="1" applyProtection="1">
      <protection locked="0"/>
    </xf>
    <xf numFmtId="43" fontId="1" fillId="0" borderId="0" xfId="5" applyNumberFormat="1" applyProtection="1">
      <protection locked="0"/>
    </xf>
    <xf numFmtId="0" fontId="1" fillId="0" borderId="0" xfId="5" applyAlignment="1" applyProtection="1">
      <alignment horizontal="left"/>
      <protection locked="0"/>
    </xf>
    <xf numFmtId="0" fontId="1" fillId="0" borderId="0" xfId="5" applyAlignment="1" applyProtection="1">
      <alignment horizontal="center"/>
      <protection locked="0"/>
    </xf>
    <xf numFmtId="42" fontId="1" fillId="0" borderId="3" xfId="1" applyNumberFormat="1" applyFont="1" applyBorder="1" applyProtection="1">
      <protection locked="0"/>
    </xf>
    <xf numFmtId="42" fontId="1" fillId="0" borderId="0" xfId="5" applyNumberFormat="1" applyProtection="1">
      <protection locked="0"/>
    </xf>
    <xf numFmtId="165" fontId="1" fillId="0" borderId="0" xfId="5" applyNumberFormat="1" applyAlignment="1" applyProtection="1">
      <alignment horizontal="centerContinuous"/>
      <protection locked="0"/>
    </xf>
    <xf numFmtId="0" fontId="1" fillId="0" borderId="0" xfId="5" quotePrefix="1" applyAlignment="1" applyProtection="1">
      <alignment horizontal="left"/>
      <protection locked="0"/>
    </xf>
    <xf numFmtId="0" fontId="1" fillId="0" borderId="0" xfId="5" applyAlignment="1" applyProtection="1">
      <alignment horizontal="centerContinuous"/>
      <protection locked="0"/>
    </xf>
    <xf numFmtId="42" fontId="1" fillId="0" borderId="3" xfId="5" applyNumberFormat="1" applyBorder="1" applyProtection="1">
      <protection locked="0"/>
    </xf>
    <xf numFmtId="41" fontId="1" fillId="0" borderId="0" xfId="5" applyNumberFormat="1" applyProtection="1">
      <protection locked="0"/>
    </xf>
    <xf numFmtId="10" fontId="1" fillId="0" borderId="2" xfId="5" applyNumberFormat="1" applyBorder="1" applyProtection="1">
      <protection locked="0"/>
    </xf>
    <xf numFmtId="41" fontId="1" fillId="0" borderId="2" xfId="5" applyNumberFormat="1" applyBorder="1" applyProtection="1">
      <protection locked="0"/>
    </xf>
    <xf numFmtId="0" fontId="5" fillId="0" borderId="0" xfId="5" applyFont="1" applyAlignment="1" applyProtection="1">
      <alignment horizontal="left"/>
      <protection locked="0"/>
    </xf>
    <xf numFmtId="0" fontId="5" fillId="0" borderId="0" xfId="5" quotePrefix="1" applyFont="1" applyAlignment="1" applyProtection="1">
      <alignment horizontal="left"/>
      <protection locked="0"/>
    </xf>
    <xf numFmtId="43" fontId="1" fillId="0" borderId="0" xfId="5" applyNumberFormat="1" applyAlignment="1" applyProtection="1">
      <alignment horizontal="center"/>
      <protection locked="0"/>
    </xf>
    <xf numFmtId="0" fontId="6" fillId="0" borderId="0" xfId="5" applyFont="1" applyAlignment="1" applyProtection="1">
      <alignment horizontal="center"/>
      <protection locked="0"/>
    </xf>
    <xf numFmtId="0" fontId="6" fillId="0" borderId="0" xfId="5" applyFont="1" applyAlignment="1" applyProtection="1">
      <alignment horizontal="left"/>
      <protection locked="0"/>
    </xf>
    <xf numFmtId="0" fontId="7" fillId="0" borderId="0" xfId="5" applyFont="1" applyAlignment="1" applyProtection="1">
      <alignment horizontal="center"/>
      <protection locked="0"/>
    </xf>
    <xf numFmtId="10" fontId="1" fillId="0" borderId="0" xfId="0" applyNumberFormat="1" applyFont="1" applyProtection="1">
      <protection locked="0"/>
    </xf>
    <xf numFmtId="41" fontId="1" fillId="0" borderId="0" xfId="0" applyNumberFormat="1" applyFont="1" applyAlignment="1" applyProtection="1">
      <alignment horizontal="right"/>
      <protection locked="0"/>
    </xf>
    <xf numFmtId="164" fontId="5" fillId="0" borderId="0" xfId="0" quotePrefix="1" applyFont="1" applyAlignment="1" applyProtection="1">
      <alignment horizontal="center"/>
      <protection locked="0"/>
    </xf>
    <xf numFmtId="42" fontId="1" fillId="0" borderId="0" xfId="0" applyNumberFormat="1" applyFont="1" applyAlignment="1" applyProtection="1">
      <alignment horizontal="center"/>
      <protection locked="0"/>
    </xf>
    <xf numFmtId="164" fontId="1" fillId="0" borderId="0" xfId="0" applyFont="1" applyAlignment="1" applyProtection="1">
      <alignment horizontal="right"/>
      <protection locked="0"/>
    </xf>
    <xf numFmtId="10" fontId="1" fillId="0" borderId="0" xfId="0" applyNumberFormat="1" applyFont="1" applyAlignment="1" applyProtection="1">
      <alignment horizontal="right"/>
      <protection locked="0"/>
    </xf>
    <xf numFmtId="42" fontId="1" fillId="0" borderId="0" xfId="0" applyNumberFormat="1" applyFont="1" applyAlignment="1" applyProtection="1">
      <alignment horizontal="right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164" fontId="7" fillId="0" borderId="0" xfId="6" applyFont="1" applyAlignment="1" applyProtection="1">
      <alignment horizontal="center"/>
      <protection locked="0"/>
    </xf>
    <xf numFmtId="164" fontId="1" fillId="0" borderId="2" xfId="0" applyFont="1" applyBorder="1" applyAlignment="1" applyProtection="1">
      <alignment horizontal="center" wrapText="1"/>
      <protection locked="0"/>
    </xf>
    <xf numFmtId="41" fontId="7" fillId="0" borderId="0" xfId="6" applyNumberFormat="1" applyFont="1" applyAlignment="1" applyProtection="1">
      <alignment horizontal="center"/>
      <protection locked="0"/>
    </xf>
    <xf numFmtId="164" fontId="7" fillId="0" borderId="0" xfId="6" applyFont="1" applyAlignment="1" applyProtection="1">
      <alignment horizontal="centerContinuous"/>
      <protection locked="0"/>
    </xf>
    <xf numFmtId="41" fontId="7" fillId="0" borderId="0" xfId="6" applyNumberFormat="1" applyFont="1" applyAlignment="1" applyProtection="1">
      <alignment horizontal="centerContinuous"/>
      <protection locked="0"/>
    </xf>
    <xf numFmtId="164" fontId="1" fillId="0" borderId="0" xfId="6" applyFont="1" applyProtection="1">
      <protection locked="0"/>
    </xf>
    <xf numFmtId="164" fontId="1" fillId="0" borderId="0" xfId="6" applyFont="1" applyAlignment="1" applyProtection="1">
      <alignment horizontal="centerContinuous"/>
      <protection locked="0"/>
    </xf>
    <xf numFmtId="164" fontId="1" fillId="0" borderId="0" xfId="6" quotePrefix="1" applyFont="1" applyProtection="1">
      <protection locked="0"/>
    </xf>
    <xf numFmtId="164" fontId="1" fillId="0" borderId="0" xfId="6" quotePrefix="1" applyFont="1" applyAlignment="1" applyProtection="1">
      <alignment horizontal="centerContinuous"/>
      <protection locked="0"/>
    </xf>
    <xf numFmtId="164" fontId="1" fillId="0" borderId="0" xfId="0" applyFont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43" fontId="1" fillId="0" borderId="4" xfId="2" applyNumberFormat="1" applyFont="1" applyBorder="1" applyAlignment="1" applyProtection="1">
      <alignment horizontal="center"/>
      <protection locked="0"/>
    </xf>
    <xf numFmtId="0" fontId="1" fillId="0" borderId="0" xfId="2" applyFont="1" applyAlignment="1" applyProtection="1">
      <alignment horizontal="center"/>
      <protection locked="0"/>
    </xf>
    <xf numFmtId="0" fontId="1" fillId="0" borderId="0" xfId="5" applyAlignment="1" applyProtection="1">
      <alignment horizontal="left"/>
      <protection locked="0"/>
    </xf>
    <xf numFmtId="0" fontId="1" fillId="0" borderId="0" xfId="5" applyAlignment="1" applyProtection="1">
      <alignment horizontal="center"/>
      <protection locked="0"/>
    </xf>
    <xf numFmtId="0" fontId="1" fillId="0" borderId="0" xfId="5" quotePrefix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</cellXfs>
  <cellStyles count="7">
    <cellStyle name="Currency" xfId="1" builtinId="4"/>
    <cellStyle name="Normal" xfId="0" builtinId="0"/>
    <cellStyle name="Normal 18" xfId="3" xr:uid="{AA113599-1581-49B4-9613-6FD5743937CD}"/>
    <cellStyle name="Normal 18 2" xfId="4" xr:uid="{8DD5779C-74A2-45B4-B857-C82315D1234C}"/>
    <cellStyle name="Normal_12 Month Summary" xfId="6" xr:uid="{42BDF342-CA41-4374-9268-E23D293DF97F}"/>
    <cellStyle name="Normal_MemCont Ded" xfId="2" xr:uid="{27C42D2D-2A6E-4CF9-A957-4E4E73DE15E0}"/>
    <cellStyle name="Normal_OfficerExp Ded" xfId="5" xr:uid="{1E0CA723-28BF-4C2D-81F3-1BC52A376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INC\FIN\2007\Idaho%20Power\Tax%20Depr\2007%20Rate%20Case%20Estimate\2007%20Rate%20Case%20-%20Book%20to%20Tax%20Basis%20Additions%20-%20Estimate%20-%2012%20(Dec)%202007%20-%20Did%20not%20bo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Users\Kristen\AppData\Local\Microsoft\Windows\Temporary%20Internet%20Files\Low\Content.IE5\38TGET19\PS\SPRBudgets.xl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MP%20Fin%20and%20Oper%20Meeting%20for%20August%202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Documents%20and%20Settings\cms6447\My%20Documents\files\2008\2008%20Test%20Year\models\j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OpFin\2006%20True%20Up\Annual%20Charges-RRE%20Reviewed\2007-01%20PAC%20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lis\home\TEMP\K-EVAL~1\CT6_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Users\mjw2955\AppData\Roaming\Microsoft\Excel\LSO%202014%20OM%20Recast%20CC%2065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2010%20Recast\Delivery%20Eng%20&amp;%20Ops\O&amp;M\Del%20Eng%20Ops%20-%20O&amp;M%20Recast%202%20Templat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illway/fin/OPFIN/Working%20Files/Power%20Supply/Anne%20Wadsworth/Recast/Budget%20Update-LRR/LRR%202017%20OM%20Budget%20CC820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idahopowercompany.sharepoint.com/Users/Kristen/AppData/Local/Microsoft/Windows/Temporary%20Internet%20Files/Low/Content.IE5/38TGET19/Documents%20and%20Settings/bm12605/Local%20Settings/Temporary%20Internet%20Files/OLKA/2004%20IT%20Scorecard.xls?CD67AA58" TargetMode="External"/><Relationship Id="rId1" Type="http://schemas.openxmlformats.org/officeDocument/2006/relationships/externalLinkPath" Target="file:///\\CD67AA58\2004%20IT%20Scorecard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idahopowercompany.sharepoint.com/sites/2025IdahoGeneralRateCase/Shared%20Documents/General/Rate%20Case%20Exhibit%20Support/Item%2026%20-%20Electric%20Plant%20In%20Service/Worksheet%20in%20C:%20Users%20mjw2955%20AppData%20Local%20Microsoft%20Windows%20Temporary%20Internet%20Files%20Content.Outlook%20J1ZI0FIG%20OMS%20EBC%202015%20(2).docx?E634954B" TargetMode="External"/><Relationship Id="rId1" Type="http://schemas.openxmlformats.org/officeDocument/2006/relationships/externalLinkPath" Target="file:///\\E634954B\%20Users%20mjw2955%20AppData%20Local%20Microsoft%20Windows%20Temporary%20Internet%20Files%20Content.Outlook%20J1ZI0FIG%20OMS%20EBC%202015%20(2).doc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Users\Kristen\AppData\Local\Microsoft\Windows\Temporary%20Internet%20Files\Low\Content.IE5\38TGET19\April%20Outlook%20Pkg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https://idahopowercompany.sharepoint.com/Users/Kristen/AppData/Local/Microsoft/Windows/Temporary%20Internet%20Files/Low/Content.IE5/38TGET19/DOCUME~1/ca11724/LOCALS~1/Temp/2004%20vs%202005%20Total%20Company%20FTE%20Comparison%20by%20Rollup.xls?92B99B61" TargetMode="External"/><Relationship Id="rId1" Type="http://schemas.openxmlformats.org/officeDocument/2006/relationships/externalLinkPath" Target="file:///\\92B99B61\2004%20vs%202005%20Total%20Company%20FTE%20Comparison%20by%20Rollu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nvsdril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OpFin\Facilities\2014%20Facilities%20Update%20-%20PWorths-A%20Facilitie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llis\home\Documents%20and%20Settings\zoo8980\Local%20Settings\Temporary%20Internet%20Files\OLK276\Total%20Cost%20of%20Ownership%20Workboo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lmore\RegAdmin\Excel\2010%20Test%20Year\IPC-E-08-10%20Exhibits%20(Schwendiman)\datas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sno\corpact\Revenue%20Calculations\Idaho\Compliance%20Filings\2013\RevCalc%20-%20Idaho%20-%20PCA%20Effective%20June%201,%202013%20Full%20Rate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dahopowercompany.sharepoint.com/sites/2025IdahoGeneralRateCase/Shared%20Documents/General/Finance%20Testimony%20With%20Exhibits/P%20Jeppsen%20Exhibits%201.xlsx" TargetMode="External"/><Relationship Id="rId1" Type="http://schemas.openxmlformats.org/officeDocument/2006/relationships/externalLinkPath" Target="https://idahopowercompany.sharepoint.com/sites/2025IdahoGeneralRateCase/Shared%20Documents/General/Finance%20Testimony%20With%20Exhibits/P%20Jeppsen%20Exhibits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C Change from Oct 07-Page 1"/>
      <sheetName val="Depr Change from Oct 07-Page 2"/>
      <sheetName val="2007 ADDITIONS-Page 3"/>
      <sheetName val="ADJUSTMENTS"/>
      <sheetName val="Estimated Adj-Functionalized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s"/>
      <sheetName val="Overheads"/>
      <sheetName val="Position"/>
      <sheetName val="deptid"/>
      <sheetName val="activity"/>
      <sheetName val="product"/>
      <sheetName val="resource"/>
      <sheetName val="categories"/>
      <sheetName val="projact"/>
      <sheetName val="acctDeriv"/>
      <sheetName val="PrdAcct"/>
      <sheetName val="AcctDept"/>
      <sheetName val="acct"/>
      <sheetName val="split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 Sheet"/>
      <sheetName val="Graphs"/>
      <sheetName val="RMP Summary"/>
      <sheetName val="RMP OMAG"/>
      <sheetName val="RMP OMAG 2"/>
      <sheetName val="CAPEX 1"/>
      <sheetName val="CAPEX 2"/>
      <sheetName val="Notes"/>
      <sheetName val="Workforce Budget"/>
      <sheetName val="Workforce Actual"/>
      <sheetName val="Workforce"/>
      <sheetName val="Graph Data"/>
      <sheetName val="EBIT-RMP Detail"/>
      <sheetName val="OMAG by Dept"/>
      <sheetName val="Capex Summary"/>
      <sheetName val="OMAG-RMP Detail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 ID"/>
      <sheetName val="JSS-RevReq AL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1"/>
      <sheetName val="A2"/>
      <sheetName val="A2.1"/>
      <sheetName val="A3"/>
      <sheetName val="A3.1"/>
      <sheetName val="A4"/>
      <sheetName val="A4.1"/>
      <sheetName val="A4.2"/>
      <sheetName val="A5"/>
      <sheetName val="A6"/>
      <sheetName val="A6.1"/>
      <sheetName val="A6.2"/>
      <sheetName val="A7"/>
      <sheetName val="A8"/>
      <sheetName val="A8.1"/>
      <sheetName val="A8.2"/>
      <sheetName val="A9"/>
      <sheetName val="M"/>
      <sheetName val="DPrint"/>
      <sheetName val="Macro"/>
      <sheetName val="A1: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Inputs"/>
      <sheetName val="Screens"/>
      <sheetName val="Cash Flow"/>
      <sheetName val="Chart1"/>
      <sheetName val="Capital Summary"/>
      <sheetName val="Capital Inputs"/>
      <sheetName val="OandM"/>
      <sheetName val="Labor"/>
      <sheetName val="Revenue"/>
      <sheetName val="Work Space"/>
      <sheetName val="Labor Capital"/>
      <sheetName val="Cap1"/>
      <sheetName val="Cap2"/>
      <sheetName val="Cap3"/>
      <sheetName val="Cap4"/>
      <sheetName val="Cap5"/>
      <sheetName val="Cap6"/>
      <sheetName val="Cap7"/>
      <sheetName val="Cap8"/>
      <sheetName val="Cap9"/>
      <sheetName val="Cap10"/>
      <sheetName val="Capital"/>
      <sheetName val="DBWork"/>
      <sheetName val="MTasks"/>
      <sheetName val="DGraph"/>
      <sheetName val="DViewer"/>
      <sheetName val="DPrinter"/>
      <sheetName val="MCapital"/>
      <sheetName val="DCapital1"/>
      <sheetName val="M_WOF"/>
      <sheetName val="D_WOF"/>
      <sheetName val="DCWins"/>
      <sheetName val="MRevenue"/>
      <sheetName val="DRevenue"/>
      <sheetName val="DRWins"/>
      <sheetName val="MLabor"/>
      <sheetName val="DLabor"/>
      <sheetName val="DLWins"/>
      <sheetName val="MOandM"/>
      <sheetName val="DOandM"/>
      <sheetName val="DOWins"/>
      <sheetName val="MScenario"/>
      <sheetName val="DSave"/>
      <sheetName val="MLoad Fin Input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/>
      <sheetData sheetId="31"/>
      <sheetData sheetId="32" refreshError="1"/>
      <sheetData sheetId="33"/>
      <sheetData sheetId="34"/>
      <sheetData sheetId="35" refreshError="1"/>
      <sheetData sheetId="36"/>
      <sheetData sheetId="37"/>
      <sheetData sheetId="38" refreshError="1"/>
      <sheetData sheetId="39"/>
      <sheetData sheetId="40"/>
      <sheetData sheetId="41" refreshError="1"/>
      <sheetData sheetId="42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ACTUAL DETAIL"/>
      <sheetName val="2013"/>
      <sheetName val="LABOR HRS"/>
      <sheetName val="ACTUAL QUERY"/>
      <sheetName val="ACTUALS 2013"/>
      <sheetName val="lookups"/>
      <sheetName val="REVISED BUDGET"/>
      <sheetName val="2013 BUDGET"/>
      <sheetName val="2013 bu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st 2 Summary Report"/>
      <sheetName val="Recast 2 Transaction Log"/>
      <sheetName val="Recast 2 Summary Trans Log"/>
      <sheetName val="Recast 2 Detail"/>
      <sheetName val="Recast 2 ProClarity"/>
      <sheetName val="Monthly Numbers"/>
      <sheetName val="YTD Numbers"/>
      <sheetName val="Cost Center Lookup"/>
      <sheetName val="Cost Element Lookup"/>
      <sheetName val="Date Lookup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YTD ACTUAL-BUDGET "/>
      <sheetName val="O&amp;M YTD ACTUAL-BUDGET "/>
      <sheetName val="BUDGET UPDATE"/>
      <sheetName val="ACTUAL QUERY"/>
      <sheetName val="Sheet3"/>
      <sheetName val="Actual-Details Query"/>
      <sheetName val="lookups"/>
      <sheetName val="2017 TOTAL BUDGET"/>
      <sheetName val="2017 SOFTWARE"/>
      <sheetName val="PREPAIDS IN PPLS"/>
      <sheetName val="2017 EMPLOYEE EXPENSES"/>
      <sheetName val="2017 OTHER EXPEN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ecard"/>
      <sheetName val="Desk Roll"/>
      <sheetName val="Tele Roll "/>
      <sheetName val="Net Rollup"/>
      <sheetName val=" CIS Roll"/>
      <sheetName val="ERP Roll"/>
      <sheetName val="IPO"/>
      <sheetName val="Desktop"/>
      <sheetName val="Graph"/>
      <sheetName val="Trng Detail"/>
      <sheetName val="Trng"/>
      <sheetName val="Monthly CIS Run Rate"/>
      <sheetName val="DESIGNER P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Estimation"/>
      <sheetName val="Carry Over"/>
      <sheetName val="Old Exp Business Case"/>
      <sheetName val="Sheet2"/>
      <sheetName val="Sheet3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3"/>
      <sheetName val="Page 4"/>
      <sheetName val="Page 5"/>
      <sheetName val="Page 7"/>
      <sheetName val="Page 9"/>
      <sheetName val="Page 10"/>
      <sheetName val="Page 12"/>
      <sheetName val="Page 13"/>
      <sheetName val="Page 14"/>
      <sheetName val="Pages 15 &amp; 16"/>
      <sheetName val="Page 17"/>
      <sheetName val="Page 18"/>
      <sheetName val="Page 19"/>
      <sheetName val="Page 20"/>
      <sheetName val="Page 22"/>
      <sheetName val="Page 23"/>
      <sheetName val="Page 24"/>
      <sheetName val="Page 25."/>
      <sheetName val="Page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COMPANY - 04 A vs 05 B_HC"/>
      <sheetName val="12-31-04 Actuals HC_ FTE PIVOT"/>
      <sheetName val="04 Actuals HC_FTE"/>
      <sheetName val="2004 Actuals Summary"/>
      <sheetName val="2005 Budget FTE PIVOT"/>
      <sheetName val="05 Budget FTE"/>
      <sheetName val="Baseline - updated"/>
      <sheetName val="New Organiz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-1"/>
      <sheetName val="A-2"/>
      <sheetName val="A-2.1"/>
      <sheetName val="A-3&amp;4"/>
      <sheetName val="A-3.1"/>
      <sheetName val="A-4.1 &amp; 6.2"/>
      <sheetName val="A-4.2"/>
      <sheetName val="A-4.3"/>
      <sheetName val="A-5&amp;7"/>
      <sheetName val="A-5.1"/>
      <sheetName val="A-6 &amp; 8.2, B19.104"/>
      <sheetName val="A-6.1 &amp; 8.1, B19.103"/>
      <sheetName val="A-6.3, B13.2"/>
      <sheetName val="A-7.1"/>
      <sheetName val="A-8, B19.101"/>
      <sheetName val="A-8.3"/>
      <sheetName val="A-9"/>
      <sheetName val="A-10, B9.1 &amp; B10.2"/>
      <sheetName val="A-11, A-11.1"/>
      <sheetName val="A-11.2, B15.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 "/>
      <sheetName val="Definitions &gt;"/>
      <sheetName val="General Facilities Data "/>
      <sheetName val="O&amp;M Data "/>
      <sheetName val="Renewal and Replacement "/>
      <sheetName val="Energy Costs "/>
      <sheetName val="Total Cost of Ownership "/>
      <sheetName val="2005 - 2025 "/>
      <sheetName val="Sheet4"/>
      <sheetName val="Sheet3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_ID"/>
      <sheetName val="JSS-RevReq ALL"/>
      <sheetName val="wo ADIT"/>
      <sheetName val="Data"/>
      <sheetName val="wk_expense_adj"/>
      <sheetName val="MemCont Ded"/>
      <sheetName val="keywor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-up"/>
      <sheetName val="Larkin Ex. 2 Rev. Sharing"/>
      <sheetName val="DSM Recovery 2011"/>
      <sheetName val="Trackers"/>
      <sheetName val="Summary - FCA"/>
      <sheetName val="Test Year"/>
      <sheetName val="Rate Adjustments"/>
      <sheetName val="Sum Check"/>
      <sheetName val="Headers-Footers-Notes"/>
      <sheetName val="FCA Calc"/>
      <sheetName val="Rev Sharing Rates 2013"/>
      <sheetName val="Adjustments"/>
      <sheetName val="Impact Template"/>
      <sheetName val="Rev Sharing Impact"/>
      <sheetName val="FCA Impact "/>
      <sheetName val="Typical Residential"/>
      <sheetName val="Complete Combo Impact"/>
      <sheetName val="Summary - Billed"/>
      <sheetName val="Summary - Billed Zach"/>
      <sheetName val="Summary - Base Zach"/>
      <sheetName val="Summary - Base"/>
      <sheetName val="I01"/>
      <sheetName val="I03"/>
      <sheetName val="I04"/>
      <sheetName val="I05"/>
      <sheetName val="I07"/>
      <sheetName val="I09S"/>
      <sheetName val="I09P"/>
      <sheetName val="I09T"/>
      <sheetName val="I15"/>
      <sheetName val="I19S"/>
      <sheetName val="I19P"/>
      <sheetName val="I19T"/>
      <sheetName val="I24S"/>
      <sheetName val="I24T"/>
      <sheetName val="I40"/>
      <sheetName val="I41"/>
      <sheetName val="I42"/>
      <sheetName val="I26"/>
      <sheetName val="I29"/>
      <sheetName val="I30"/>
      <sheetName val="I32"/>
      <sheetName val="for Aclara"/>
      <sheetName val="Data Input"/>
      <sheetName val="Brad S. Energy"/>
      <sheetName val="Brad S. Demand"/>
      <sheetName val="Brad S. CHECK"/>
      <sheetName val="Idaho - P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thOpRev451_454_456"/>
      <sheetName val="OthRevExp415_416"/>
      <sheetName val="O&amp;M YTD Act"/>
      <sheetName val="PropIns924"/>
      <sheetName val="RegComExp928"/>
      <sheetName val="Depr Amort Exp"/>
      <sheetName val="AmorGain&amp;Loss"/>
      <sheetName val="Reg407.3_407.4"/>
      <sheetName val="Taxes Other"/>
      <sheetName val="IERCO IncStmt"/>
      <sheetName val="AFUDC Hells Canyon"/>
      <sheetName val="EPIS"/>
      <sheetName val="AccDepr"/>
      <sheetName val="AccAmort"/>
      <sheetName val="M&amp;S"/>
      <sheetName val="OthDef"/>
      <sheetName val="PlantFutureUse"/>
      <sheetName val="DefTaxes"/>
      <sheetName val="CustAdv"/>
      <sheetName val="SubRtbs"/>
    </sheetNames>
    <sheetDataSet>
      <sheetData sheetId="0">
        <row r="3">
          <cell r="A3" t="str">
            <v>For Twelve Months Ended December 31,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36D8-59F9-497F-87FA-0188BB7D1BD4}">
  <sheetPr>
    <pageSetUpPr fitToPage="1"/>
  </sheetPr>
  <dimension ref="A1:J19"/>
  <sheetViews>
    <sheetView tabSelected="1" zoomScale="80" zoomScaleNormal="80" workbookViewId="0">
      <selection activeCell="C30" sqref="C30"/>
    </sheetView>
  </sheetViews>
  <sheetFormatPr defaultColWidth="9.75" defaultRowHeight="12.75"/>
  <cols>
    <col min="1" max="1" width="6.875" style="1" customWidth="1"/>
    <col min="2" max="2" width="1.75" style="1" customWidth="1"/>
    <col min="3" max="3" width="53.75" style="1" customWidth="1"/>
    <col min="4" max="4" width="2.75" style="1" customWidth="1"/>
    <col min="5" max="5" width="12" style="1" customWidth="1"/>
    <col min="6" max="6" width="2.125" style="1" customWidth="1"/>
    <col min="7" max="7" width="13.75" style="1" customWidth="1"/>
    <col min="8" max="8" width="2.375" style="1" customWidth="1"/>
    <col min="9" max="9" width="11.25" style="1" customWidth="1"/>
    <col min="10" max="10" width="1.375" style="1" customWidth="1"/>
    <col min="11" max="16384" width="9.75" style="1"/>
  </cols>
  <sheetData>
    <row r="1" spans="1:10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79" t="s">
        <v>2</v>
      </c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79" t="str">
        <f>+[19]OthOpRev451_454_456!A3</f>
        <v>For Twelve Months Ended December 31, 2025</v>
      </c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8"/>
      <c r="B5" s="8"/>
      <c r="C5" s="8"/>
      <c r="D5" s="8"/>
      <c r="E5" s="8"/>
    </row>
    <row r="6" spans="1:10">
      <c r="A6" s="8"/>
      <c r="B6" s="8"/>
      <c r="C6" s="8"/>
      <c r="D6" s="8"/>
      <c r="E6" s="8"/>
    </row>
    <row r="7" spans="1:10">
      <c r="A7" s="8"/>
      <c r="B7" s="8"/>
      <c r="C7" s="8"/>
      <c r="D7" s="8"/>
      <c r="E7" s="8"/>
    </row>
    <row r="8" spans="1:10">
      <c r="A8" s="15">
        <v>-1</v>
      </c>
      <c r="C8" s="15">
        <v>-2</v>
      </c>
      <c r="D8" s="15"/>
      <c r="E8" s="15">
        <v>-3</v>
      </c>
      <c r="F8" s="12"/>
      <c r="G8" s="15">
        <v>-4</v>
      </c>
      <c r="H8" s="15"/>
      <c r="I8" s="15">
        <v>-5</v>
      </c>
      <c r="J8" s="15"/>
    </row>
    <row r="9" spans="1:10">
      <c r="E9" s="14"/>
      <c r="F9" s="12"/>
      <c r="G9" s="12"/>
      <c r="H9" s="12"/>
      <c r="J9" s="12"/>
    </row>
    <row r="10" spans="1:10" ht="12.75" customHeight="1">
      <c r="A10" s="8" t="s">
        <v>3</v>
      </c>
      <c r="B10" s="8"/>
      <c r="E10" s="14">
        <v>2024</v>
      </c>
      <c r="F10" s="12"/>
      <c r="G10" s="14">
        <v>2024</v>
      </c>
      <c r="H10" s="12"/>
      <c r="I10" s="14" t="s">
        <v>4</v>
      </c>
      <c r="J10" s="9"/>
    </row>
    <row r="11" spans="1:10">
      <c r="A11" s="10" t="s">
        <v>5</v>
      </c>
      <c r="B11" s="8"/>
      <c r="C11" s="10" t="s">
        <v>6</v>
      </c>
      <c r="E11" s="13" t="s">
        <v>7</v>
      </c>
      <c r="F11" s="12"/>
      <c r="G11" s="11" t="s">
        <v>8</v>
      </c>
      <c r="H11" s="9"/>
      <c r="I11" s="10" t="s">
        <v>9</v>
      </c>
      <c r="J11" s="9"/>
    </row>
    <row r="14" spans="1:10" ht="13.5" thickBot="1">
      <c r="A14" s="8">
        <v>1</v>
      </c>
      <c r="B14" s="3"/>
      <c r="C14" s="7" t="s">
        <v>10</v>
      </c>
      <c r="E14" s="6">
        <v>133441.69</v>
      </c>
      <c r="G14" s="5">
        <f>-E14</f>
        <v>-133441.69</v>
      </c>
      <c r="I14" s="5">
        <f>SUM(E14:H14)</f>
        <v>0</v>
      </c>
      <c r="J14" s="4"/>
    </row>
    <row r="15" spans="1:10" ht="13.5" thickTop="1">
      <c r="A15" s="3"/>
    </row>
    <row r="16" spans="1:10">
      <c r="C16" s="3"/>
    </row>
    <row r="18" spans="1:1">
      <c r="A18" s="2"/>
    </row>
    <row r="19" spans="1:1">
      <c r="A19" s="2"/>
    </row>
  </sheetData>
  <mergeCells count="4">
    <mergeCell ref="A1:J1"/>
    <mergeCell ref="A2:J2"/>
    <mergeCell ref="A3:J3"/>
    <mergeCell ref="A4:J4"/>
  </mergeCells>
  <printOptions horizontalCentered="1"/>
  <pageMargins left="0.7" right="0.7" top="1" bottom="0.75" header="0.3" footer="0.3"/>
  <pageSetup orientation="landscape" r:id="rId1"/>
  <headerFooter alignWithMargins="0">
    <oddFooter>&amp;RExhibit No. 19
Case No. IPC-E-25-16
P. Jeppsen, IPC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336C-5D89-4A3D-BFDD-4D600B58B51B}">
  <sheetPr>
    <pageSetUpPr fitToPage="1"/>
  </sheetPr>
  <dimension ref="A1:M109"/>
  <sheetViews>
    <sheetView zoomScale="80" zoomScaleNormal="80" workbookViewId="0">
      <selection activeCell="G37" sqref="G37"/>
    </sheetView>
  </sheetViews>
  <sheetFormatPr defaultColWidth="9" defaultRowHeight="12.75"/>
  <cols>
    <col min="1" max="2" width="9" style="1"/>
    <col min="3" max="3" width="94.375" style="3" bestFit="1" customWidth="1"/>
    <col min="4" max="4" width="2.25" style="1" customWidth="1"/>
    <col min="5" max="5" width="13" style="1" customWidth="1"/>
    <col min="6" max="6" width="2" style="1" customWidth="1"/>
    <col min="7" max="7" width="13" style="1" customWidth="1"/>
    <col min="8" max="8" width="1.75" style="1" customWidth="1"/>
    <col min="9" max="9" width="11.25" style="1" customWidth="1"/>
    <col min="10" max="10" width="2.375" style="1" customWidth="1"/>
    <col min="11" max="11" width="12.375" style="1" customWidth="1"/>
    <col min="12" max="12" width="2.375" style="1" customWidth="1"/>
    <col min="13" max="13" width="13.25" style="1" customWidth="1"/>
    <col min="14" max="16384" width="9" style="1"/>
  </cols>
  <sheetData>
    <row r="1" spans="1:1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>
      <c r="A2" s="82" t="s">
        <v>11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>
      <c r="A3" s="82" t="s">
        <v>12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3">
      <c r="A4" s="82" t="str">
        <f>+[19]OthOpRev451_454_456!A3</f>
        <v>For Twelve Months Ended December 31, 2025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>
      <c r="A5" s="22"/>
      <c r="B5" s="22"/>
      <c r="C5" s="39"/>
      <c r="D5" s="22"/>
      <c r="E5" s="22"/>
      <c r="F5" s="22"/>
      <c r="G5" s="22"/>
      <c r="H5" s="22"/>
      <c r="I5" s="22"/>
      <c r="J5" s="22"/>
      <c r="K5" s="22"/>
      <c r="L5" s="28"/>
      <c r="M5" s="28"/>
    </row>
    <row r="6" spans="1:13">
      <c r="A6" s="15">
        <v>-1</v>
      </c>
      <c r="B6" s="15">
        <v>-2</v>
      </c>
      <c r="C6" s="15">
        <v>-3</v>
      </c>
      <c r="D6" s="28"/>
      <c r="E6" s="15">
        <v>-4</v>
      </c>
      <c r="F6" s="27"/>
      <c r="G6" s="15">
        <v>-5</v>
      </c>
      <c r="H6" s="15"/>
      <c r="I6" s="15">
        <v>-6</v>
      </c>
      <c r="J6" s="15"/>
      <c r="K6" s="15">
        <v>-7</v>
      </c>
      <c r="M6" s="15">
        <v>-8</v>
      </c>
    </row>
    <row r="7" spans="1:13">
      <c r="A7" s="22"/>
      <c r="B7" s="22"/>
      <c r="C7" s="39"/>
      <c r="D7" s="28"/>
      <c r="E7" s="80" t="s">
        <v>13</v>
      </c>
      <c r="F7" s="80"/>
      <c r="G7" s="80"/>
      <c r="H7" s="80"/>
      <c r="I7" s="80"/>
      <c r="J7" s="27"/>
      <c r="K7" s="14"/>
      <c r="L7" s="12"/>
      <c r="M7" s="12"/>
    </row>
    <row r="8" spans="1:13">
      <c r="A8" s="22" t="s">
        <v>3</v>
      </c>
      <c r="B8" s="22" t="s">
        <v>14</v>
      </c>
      <c r="C8" s="39"/>
      <c r="D8" s="28"/>
      <c r="E8" s="38" t="s">
        <v>15</v>
      </c>
      <c r="F8" s="27"/>
      <c r="G8" s="81" t="s">
        <v>16</v>
      </c>
      <c r="H8" s="81"/>
      <c r="I8" s="81"/>
      <c r="J8" s="38"/>
      <c r="K8" s="14" t="s">
        <v>17</v>
      </c>
      <c r="L8" s="12"/>
      <c r="M8" s="37" t="s">
        <v>17</v>
      </c>
    </row>
    <row r="9" spans="1:13">
      <c r="A9" s="36" t="s">
        <v>5</v>
      </c>
      <c r="B9" s="35" t="s">
        <v>5</v>
      </c>
      <c r="C9" s="35" t="s">
        <v>18</v>
      </c>
      <c r="D9" s="34"/>
      <c r="E9" s="31">
        <v>1</v>
      </c>
      <c r="F9" s="33"/>
      <c r="G9" s="32">
        <v>0.33329999999999999</v>
      </c>
      <c r="H9" s="32"/>
      <c r="I9" s="31">
        <v>1</v>
      </c>
      <c r="J9" s="27"/>
      <c r="K9" s="13" t="s">
        <v>7</v>
      </c>
      <c r="L9" s="12"/>
      <c r="M9" s="11" t="s">
        <v>19</v>
      </c>
    </row>
    <row r="10" spans="1:13">
      <c r="A10" s="22"/>
      <c r="B10" s="30"/>
      <c r="C10" s="29"/>
      <c r="D10" s="26"/>
      <c r="E10" s="28"/>
      <c r="F10" s="28"/>
      <c r="G10" s="28"/>
      <c r="H10" s="28"/>
      <c r="I10" s="28"/>
      <c r="J10" s="27"/>
      <c r="K10" s="22"/>
      <c r="L10" s="26"/>
      <c r="M10" s="26"/>
    </row>
    <row r="11" spans="1:13" ht="15">
      <c r="A11" s="22">
        <v>1</v>
      </c>
      <c r="B11" s="21" t="s">
        <v>20</v>
      </c>
      <c r="C11" s="7" t="s">
        <v>21</v>
      </c>
      <c r="D11" s="23"/>
      <c r="E11" s="25"/>
      <c r="F11" s="4"/>
      <c r="G11" s="4">
        <v>333</v>
      </c>
      <c r="H11" s="4"/>
      <c r="I11" s="25"/>
      <c r="J11" s="4"/>
      <c r="K11" s="4">
        <v>333</v>
      </c>
      <c r="L11" s="24"/>
      <c r="M11" s="4">
        <f t="shared" ref="M11:M42" si="0">-K11</f>
        <v>-333</v>
      </c>
    </row>
    <row r="12" spans="1:13" ht="15">
      <c r="A12" s="22">
        <f t="shared" ref="A12:A43" si="1">A11+1</f>
        <v>2</v>
      </c>
      <c r="B12" s="21" t="s">
        <v>22</v>
      </c>
      <c r="C12" s="7" t="s">
        <v>23</v>
      </c>
      <c r="D12" s="23"/>
      <c r="E12" s="19"/>
      <c r="F12" s="19"/>
      <c r="G12" s="19">
        <v>25</v>
      </c>
      <c r="H12" s="19"/>
      <c r="I12" s="19"/>
      <c r="K12" s="19">
        <v>25</v>
      </c>
      <c r="L12" s="18"/>
      <c r="M12" s="17">
        <f t="shared" si="0"/>
        <v>-25</v>
      </c>
    </row>
    <row r="13" spans="1:13" ht="15">
      <c r="A13" s="22">
        <f t="shared" si="1"/>
        <v>3</v>
      </c>
      <c r="B13" s="21" t="s">
        <v>24</v>
      </c>
      <c r="C13" s="7" t="s">
        <v>25</v>
      </c>
      <c r="D13" s="23"/>
      <c r="E13" s="19"/>
      <c r="F13" s="19"/>
      <c r="G13" s="19">
        <v>70</v>
      </c>
      <c r="H13" s="19"/>
      <c r="I13" s="19"/>
      <c r="K13" s="19">
        <v>70</v>
      </c>
      <c r="L13" s="18"/>
      <c r="M13" s="17">
        <f t="shared" si="0"/>
        <v>-70</v>
      </c>
    </row>
    <row r="14" spans="1:13" ht="15">
      <c r="A14" s="22">
        <f t="shared" si="1"/>
        <v>4</v>
      </c>
      <c r="B14" s="21" t="s">
        <v>24</v>
      </c>
      <c r="C14" s="7" t="s">
        <v>26</v>
      </c>
      <c r="D14" s="23"/>
      <c r="E14" s="19"/>
      <c r="F14" s="19"/>
      <c r="G14" s="19">
        <v>4232</v>
      </c>
      <c r="H14" s="19"/>
      <c r="I14" s="19"/>
      <c r="K14" s="19">
        <v>4232</v>
      </c>
      <c r="L14" s="18"/>
      <c r="M14" s="17">
        <f t="shared" si="0"/>
        <v>-4232</v>
      </c>
    </row>
    <row r="15" spans="1:13" ht="15">
      <c r="A15" s="22">
        <f t="shared" si="1"/>
        <v>5</v>
      </c>
      <c r="B15" s="21" t="s">
        <v>27</v>
      </c>
      <c r="C15" s="7" t="s">
        <v>25</v>
      </c>
      <c r="D15" s="23"/>
      <c r="E15" s="19"/>
      <c r="F15" s="19"/>
      <c r="G15" s="19">
        <v>99</v>
      </c>
      <c r="H15" s="19"/>
      <c r="I15" s="19"/>
      <c r="K15" s="19">
        <v>99</v>
      </c>
      <c r="L15" s="18"/>
      <c r="M15" s="17">
        <f t="shared" si="0"/>
        <v>-99</v>
      </c>
    </row>
    <row r="16" spans="1:13" ht="15">
      <c r="A16" s="22">
        <f t="shared" si="1"/>
        <v>6</v>
      </c>
      <c r="B16" s="21" t="s">
        <v>27</v>
      </c>
      <c r="C16" s="7" t="s">
        <v>26</v>
      </c>
      <c r="D16" s="23"/>
      <c r="E16" s="19"/>
      <c r="F16" s="19"/>
      <c r="G16" s="19">
        <v>6013</v>
      </c>
      <c r="H16" s="19"/>
      <c r="I16" s="19"/>
      <c r="K16" s="19">
        <v>6013</v>
      </c>
      <c r="L16" s="18"/>
      <c r="M16" s="17">
        <f t="shared" si="0"/>
        <v>-6013</v>
      </c>
    </row>
    <row r="17" spans="1:13" ht="15">
      <c r="A17" s="22">
        <f t="shared" si="1"/>
        <v>7</v>
      </c>
      <c r="B17" s="21" t="s">
        <v>28</v>
      </c>
      <c r="C17" s="7" t="s">
        <v>29</v>
      </c>
      <c r="D17" s="23"/>
      <c r="E17" s="19"/>
      <c r="F17" s="19"/>
      <c r="G17" s="19">
        <v>10416</v>
      </c>
      <c r="H17" s="19"/>
      <c r="I17" s="19"/>
      <c r="K17" s="19">
        <v>10416</v>
      </c>
      <c r="L17" s="18"/>
      <c r="M17" s="17">
        <f t="shared" si="0"/>
        <v>-10416</v>
      </c>
    </row>
    <row r="18" spans="1:13" ht="15">
      <c r="A18" s="22">
        <f t="shared" si="1"/>
        <v>8</v>
      </c>
      <c r="B18" s="21" t="s">
        <v>30</v>
      </c>
      <c r="C18" s="7" t="s">
        <v>31</v>
      </c>
      <c r="D18" s="23"/>
      <c r="E18" s="19"/>
      <c r="F18" s="19"/>
      <c r="G18" s="19">
        <v>280</v>
      </c>
      <c r="H18" s="19"/>
      <c r="I18" s="19"/>
      <c r="K18" s="19">
        <v>280</v>
      </c>
      <c r="L18" s="18"/>
      <c r="M18" s="17">
        <f t="shared" si="0"/>
        <v>-280</v>
      </c>
    </row>
    <row r="19" spans="1:13" ht="15">
      <c r="A19" s="22">
        <f t="shared" si="1"/>
        <v>9</v>
      </c>
      <c r="B19" s="21" t="s">
        <v>30</v>
      </c>
      <c r="C19" s="7" t="s">
        <v>32</v>
      </c>
      <c r="D19" s="23"/>
      <c r="E19" s="19">
        <v>26</v>
      </c>
      <c r="F19" s="19"/>
      <c r="G19" s="19"/>
      <c r="H19" s="19"/>
      <c r="I19" s="19"/>
      <c r="K19" s="19">
        <v>26</v>
      </c>
      <c r="L19" s="18"/>
      <c r="M19" s="17">
        <f t="shared" si="0"/>
        <v>-26</v>
      </c>
    </row>
    <row r="20" spans="1:13" ht="15">
      <c r="A20" s="22">
        <f t="shared" si="1"/>
        <v>10</v>
      </c>
      <c r="B20" s="21" t="s">
        <v>30</v>
      </c>
      <c r="C20" s="7" t="s">
        <v>33</v>
      </c>
      <c r="D20" s="23"/>
      <c r="E20" s="19"/>
      <c r="F20" s="19"/>
      <c r="G20" s="19">
        <v>167</v>
      </c>
      <c r="H20" s="19"/>
      <c r="I20" s="19"/>
      <c r="K20" s="19">
        <v>167</v>
      </c>
      <c r="L20" s="18"/>
      <c r="M20" s="17">
        <f t="shared" si="0"/>
        <v>-167</v>
      </c>
    </row>
    <row r="21" spans="1:13" ht="15">
      <c r="A21" s="22">
        <f t="shared" si="1"/>
        <v>11</v>
      </c>
      <c r="B21" s="21" t="s">
        <v>34</v>
      </c>
      <c r="C21" s="7" t="s">
        <v>25</v>
      </c>
      <c r="D21" s="23"/>
      <c r="E21" s="19"/>
      <c r="F21" s="19"/>
      <c r="G21" s="19">
        <v>15</v>
      </c>
      <c r="H21" s="19"/>
      <c r="I21" s="19"/>
      <c r="K21" s="19">
        <v>15</v>
      </c>
      <c r="L21" s="18"/>
      <c r="M21" s="17">
        <f t="shared" si="0"/>
        <v>-15</v>
      </c>
    </row>
    <row r="22" spans="1:13" ht="15">
      <c r="A22" s="22">
        <f t="shared" si="1"/>
        <v>12</v>
      </c>
      <c r="B22" s="21" t="s">
        <v>34</v>
      </c>
      <c r="C22" s="7" t="s">
        <v>35</v>
      </c>
      <c r="D22" s="23"/>
      <c r="E22" s="19"/>
      <c r="F22" s="19"/>
      <c r="G22" s="19">
        <v>5000</v>
      </c>
      <c r="H22" s="19"/>
      <c r="I22" s="19"/>
      <c r="K22" s="19">
        <v>5000</v>
      </c>
      <c r="L22" s="18"/>
      <c r="M22" s="17">
        <f t="shared" si="0"/>
        <v>-5000</v>
      </c>
    </row>
    <row r="23" spans="1:13" ht="15">
      <c r="A23" s="22">
        <f t="shared" si="1"/>
        <v>13</v>
      </c>
      <c r="B23" s="21" t="s">
        <v>34</v>
      </c>
      <c r="C23" s="7" t="s">
        <v>36</v>
      </c>
      <c r="D23" s="23"/>
      <c r="E23" s="19"/>
      <c r="F23" s="19"/>
      <c r="G23" s="19">
        <v>60</v>
      </c>
      <c r="H23" s="19"/>
      <c r="I23" s="19"/>
      <c r="K23" s="19">
        <v>60</v>
      </c>
      <c r="L23" s="18"/>
      <c r="M23" s="17">
        <f t="shared" si="0"/>
        <v>-60</v>
      </c>
    </row>
    <row r="24" spans="1:13" ht="15">
      <c r="A24" s="22">
        <f t="shared" si="1"/>
        <v>14</v>
      </c>
      <c r="B24" s="21" t="s">
        <v>34</v>
      </c>
      <c r="C24" s="7" t="s">
        <v>37</v>
      </c>
      <c r="D24" s="23"/>
      <c r="E24" s="19"/>
      <c r="F24" s="4"/>
      <c r="G24" s="4">
        <v>300</v>
      </c>
      <c r="H24" s="4"/>
      <c r="I24" s="4"/>
      <c r="K24" s="19">
        <v>300</v>
      </c>
      <c r="L24" s="18"/>
      <c r="M24" s="17">
        <f t="shared" si="0"/>
        <v>-300</v>
      </c>
    </row>
    <row r="25" spans="1:13" ht="15">
      <c r="A25" s="22">
        <f t="shared" si="1"/>
        <v>15</v>
      </c>
      <c r="B25" s="21" t="s">
        <v>34</v>
      </c>
      <c r="C25" s="7" t="s">
        <v>38</v>
      </c>
      <c r="D25" s="23"/>
      <c r="E25" s="19"/>
      <c r="F25" s="19"/>
      <c r="G25" s="19"/>
      <c r="H25" s="19"/>
      <c r="I25" s="19">
        <v>50</v>
      </c>
      <c r="K25" s="19">
        <v>50</v>
      </c>
      <c r="L25" s="18"/>
      <c r="M25" s="17">
        <f t="shared" si="0"/>
        <v>-50</v>
      </c>
    </row>
    <row r="26" spans="1:13" ht="15">
      <c r="A26" s="22">
        <f t="shared" si="1"/>
        <v>16</v>
      </c>
      <c r="B26" s="21" t="s">
        <v>34</v>
      </c>
      <c r="C26" s="7" t="s">
        <v>39</v>
      </c>
      <c r="D26" s="23"/>
      <c r="E26" s="19"/>
      <c r="F26" s="19"/>
      <c r="G26" s="19">
        <v>571</v>
      </c>
      <c r="H26" s="19"/>
      <c r="I26" s="19"/>
      <c r="K26" s="19">
        <v>571</v>
      </c>
      <c r="L26" s="18"/>
      <c r="M26" s="17">
        <f t="shared" si="0"/>
        <v>-571</v>
      </c>
    </row>
    <row r="27" spans="1:13" ht="15">
      <c r="A27" s="22">
        <f t="shared" si="1"/>
        <v>17</v>
      </c>
      <c r="B27" s="21" t="s">
        <v>34</v>
      </c>
      <c r="C27" s="7" t="s">
        <v>40</v>
      </c>
      <c r="D27" s="23"/>
      <c r="E27" s="19"/>
      <c r="F27" s="19"/>
      <c r="G27" s="19">
        <v>204</v>
      </c>
      <c r="H27" s="19"/>
      <c r="I27" s="19"/>
      <c r="K27" s="19">
        <v>204</v>
      </c>
      <c r="L27" s="18"/>
      <c r="M27" s="17">
        <f t="shared" si="0"/>
        <v>-204</v>
      </c>
    </row>
    <row r="28" spans="1:13" ht="15">
      <c r="A28" s="22">
        <f t="shared" si="1"/>
        <v>18</v>
      </c>
      <c r="B28" s="21" t="s">
        <v>34</v>
      </c>
      <c r="C28" s="7" t="s">
        <v>41</v>
      </c>
      <c r="D28" s="23"/>
      <c r="E28" s="19"/>
      <c r="F28" s="19"/>
      <c r="G28" s="19">
        <v>45</v>
      </c>
      <c r="H28" s="19"/>
      <c r="I28" s="19"/>
      <c r="K28" s="19">
        <v>45</v>
      </c>
      <c r="L28" s="18"/>
      <c r="M28" s="17">
        <f t="shared" si="0"/>
        <v>-45</v>
      </c>
    </row>
    <row r="29" spans="1:13" ht="15">
      <c r="A29" s="22">
        <f t="shared" si="1"/>
        <v>19</v>
      </c>
      <c r="B29" s="21" t="s">
        <v>34</v>
      </c>
      <c r="C29" s="7" t="s">
        <v>42</v>
      </c>
      <c r="D29" s="23"/>
      <c r="E29" s="19"/>
      <c r="F29" s="19"/>
      <c r="G29" s="19">
        <v>233</v>
      </c>
      <c r="H29" s="19"/>
      <c r="I29" s="19"/>
      <c r="K29" s="19">
        <v>233</v>
      </c>
      <c r="L29" s="18"/>
      <c r="M29" s="17">
        <f t="shared" si="0"/>
        <v>-233</v>
      </c>
    </row>
    <row r="30" spans="1:13" ht="15">
      <c r="A30" s="22">
        <f t="shared" si="1"/>
        <v>20</v>
      </c>
      <c r="B30" s="21" t="s">
        <v>34</v>
      </c>
      <c r="C30" s="7" t="s">
        <v>43</v>
      </c>
      <c r="D30" s="23"/>
      <c r="E30" s="19"/>
      <c r="F30" s="19"/>
      <c r="G30" s="19">
        <v>490</v>
      </c>
      <c r="H30" s="19"/>
      <c r="I30" s="19"/>
      <c r="K30" s="19">
        <v>490</v>
      </c>
      <c r="L30" s="18"/>
      <c r="M30" s="17">
        <f t="shared" si="0"/>
        <v>-490</v>
      </c>
    </row>
    <row r="31" spans="1:13" ht="15">
      <c r="A31" s="22">
        <f t="shared" si="1"/>
        <v>21</v>
      </c>
      <c r="B31" s="21" t="s">
        <v>34</v>
      </c>
      <c r="C31" s="7" t="s">
        <v>44</v>
      </c>
      <c r="D31" s="23"/>
      <c r="E31" s="19"/>
      <c r="F31" s="19"/>
      <c r="G31" s="19">
        <v>240</v>
      </c>
      <c r="H31" s="19"/>
      <c r="I31" s="19"/>
      <c r="K31" s="19">
        <v>240</v>
      </c>
      <c r="L31" s="18"/>
      <c r="M31" s="17">
        <f t="shared" si="0"/>
        <v>-240</v>
      </c>
    </row>
    <row r="32" spans="1:13" ht="15">
      <c r="A32" s="22">
        <f t="shared" si="1"/>
        <v>22</v>
      </c>
      <c r="B32" s="21" t="s">
        <v>34</v>
      </c>
      <c r="C32" s="7" t="s">
        <v>45</v>
      </c>
      <c r="D32" s="23"/>
      <c r="E32" s="19"/>
      <c r="F32" s="19"/>
      <c r="G32" s="19">
        <v>150</v>
      </c>
      <c r="H32" s="19"/>
      <c r="I32" s="19"/>
      <c r="K32" s="19">
        <v>150</v>
      </c>
      <c r="L32" s="18"/>
      <c r="M32" s="17">
        <f t="shared" si="0"/>
        <v>-150</v>
      </c>
    </row>
    <row r="33" spans="1:13" ht="15">
      <c r="A33" s="22">
        <f t="shared" si="1"/>
        <v>23</v>
      </c>
      <c r="B33" s="21" t="s">
        <v>34</v>
      </c>
      <c r="C33" s="7" t="s">
        <v>26</v>
      </c>
      <c r="D33" s="23"/>
      <c r="E33" s="19"/>
      <c r="F33" s="19"/>
      <c r="G33" s="19">
        <v>891</v>
      </c>
      <c r="H33" s="19"/>
      <c r="I33" s="19"/>
      <c r="K33" s="19">
        <v>891</v>
      </c>
      <c r="L33" s="18"/>
      <c r="M33" s="17">
        <f t="shared" si="0"/>
        <v>-891</v>
      </c>
    </row>
    <row r="34" spans="1:13" ht="15">
      <c r="A34" s="22">
        <f t="shared" si="1"/>
        <v>24</v>
      </c>
      <c r="B34" s="21" t="s">
        <v>34</v>
      </c>
      <c r="C34" s="7" t="s">
        <v>46</v>
      </c>
      <c r="D34" s="23"/>
      <c r="E34" s="19"/>
      <c r="F34" s="19"/>
      <c r="G34" s="19">
        <v>43</v>
      </c>
      <c r="H34" s="19"/>
      <c r="I34" s="19"/>
      <c r="K34" s="19">
        <v>43</v>
      </c>
      <c r="L34" s="18"/>
      <c r="M34" s="17">
        <f t="shared" si="0"/>
        <v>-43</v>
      </c>
    </row>
    <row r="35" spans="1:13" ht="15">
      <c r="A35" s="22">
        <f t="shared" si="1"/>
        <v>25</v>
      </c>
      <c r="B35" s="21" t="s">
        <v>47</v>
      </c>
      <c r="C35" s="7" t="s">
        <v>48</v>
      </c>
      <c r="D35" s="23"/>
      <c r="E35" s="19"/>
      <c r="F35" s="19"/>
      <c r="G35" s="19"/>
      <c r="H35" s="19"/>
      <c r="I35" s="19">
        <v>22000</v>
      </c>
      <c r="K35" s="19">
        <v>22000</v>
      </c>
      <c r="L35" s="18"/>
      <c r="M35" s="17">
        <f t="shared" si="0"/>
        <v>-22000</v>
      </c>
    </row>
    <row r="36" spans="1:13" ht="15">
      <c r="A36" s="22">
        <f t="shared" si="1"/>
        <v>26</v>
      </c>
      <c r="B36" s="21" t="s">
        <v>47</v>
      </c>
      <c r="C36" s="7" t="s">
        <v>49</v>
      </c>
      <c r="D36" s="23"/>
      <c r="E36" s="19"/>
      <c r="F36" s="19"/>
      <c r="G36" s="19">
        <v>833</v>
      </c>
      <c r="H36" s="19"/>
      <c r="I36" s="19"/>
      <c r="K36" s="19">
        <v>833</v>
      </c>
      <c r="L36" s="18"/>
      <c r="M36" s="17">
        <f t="shared" si="0"/>
        <v>-833</v>
      </c>
    </row>
    <row r="37" spans="1:13" ht="15">
      <c r="A37" s="22">
        <f t="shared" si="1"/>
        <v>27</v>
      </c>
      <c r="B37" s="21" t="s">
        <v>47</v>
      </c>
      <c r="C37" s="7" t="s">
        <v>50</v>
      </c>
      <c r="D37" s="23"/>
      <c r="E37" s="4"/>
      <c r="F37" s="4"/>
      <c r="G37" s="4">
        <v>1667</v>
      </c>
      <c r="H37" s="4"/>
      <c r="I37" s="19"/>
      <c r="K37" s="19">
        <v>1667</v>
      </c>
      <c r="L37" s="18"/>
      <c r="M37" s="17">
        <f t="shared" si="0"/>
        <v>-1667</v>
      </c>
    </row>
    <row r="38" spans="1:13" ht="15">
      <c r="A38" s="22">
        <f t="shared" si="1"/>
        <v>28</v>
      </c>
      <c r="B38" s="21" t="s">
        <v>47</v>
      </c>
      <c r="C38" s="7" t="s">
        <v>51</v>
      </c>
      <c r="D38" s="23"/>
      <c r="E38" s="19"/>
      <c r="F38" s="19"/>
      <c r="G38" s="19">
        <v>5833</v>
      </c>
      <c r="H38" s="19"/>
      <c r="I38" s="19"/>
      <c r="K38" s="19">
        <v>5833</v>
      </c>
      <c r="L38" s="18"/>
      <c r="M38" s="17">
        <f t="shared" si="0"/>
        <v>-5833</v>
      </c>
    </row>
    <row r="39" spans="1:13" ht="15">
      <c r="A39" s="22">
        <f t="shared" si="1"/>
        <v>29</v>
      </c>
      <c r="B39" s="21" t="s">
        <v>47</v>
      </c>
      <c r="C39" s="7" t="s">
        <v>52</v>
      </c>
      <c r="D39" s="23"/>
      <c r="E39" s="4"/>
      <c r="F39" s="4"/>
      <c r="G39" s="19">
        <v>1667</v>
      </c>
      <c r="H39" s="4"/>
      <c r="I39" s="4"/>
      <c r="K39" s="19">
        <v>1667</v>
      </c>
      <c r="L39" s="18"/>
      <c r="M39" s="17">
        <f t="shared" si="0"/>
        <v>-1667</v>
      </c>
    </row>
    <row r="40" spans="1:13" ht="15">
      <c r="A40" s="22">
        <f t="shared" si="1"/>
        <v>30</v>
      </c>
      <c r="B40" s="21" t="s">
        <v>47</v>
      </c>
      <c r="C40" s="7" t="s">
        <v>53</v>
      </c>
      <c r="D40" s="23"/>
      <c r="E40" s="19"/>
      <c r="F40" s="19"/>
      <c r="G40" s="19">
        <v>9212</v>
      </c>
      <c r="H40" s="19"/>
      <c r="I40" s="19"/>
      <c r="K40" s="19">
        <v>9212</v>
      </c>
      <c r="L40" s="18"/>
      <c r="M40" s="17">
        <f t="shared" si="0"/>
        <v>-9212</v>
      </c>
    </row>
    <row r="41" spans="1:13" ht="15">
      <c r="A41" s="22">
        <f t="shared" si="1"/>
        <v>31</v>
      </c>
      <c r="B41" s="21" t="s">
        <v>47</v>
      </c>
      <c r="C41" s="7" t="s">
        <v>54</v>
      </c>
      <c r="D41" s="23"/>
      <c r="E41" s="19"/>
      <c r="F41" s="19"/>
      <c r="G41" s="19">
        <v>358</v>
      </c>
      <c r="H41" s="19"/>
      <c r="I41" s="19"/>
      <c r="K41" s="19">
        <v>358</v>
      </c>
      <c r="L41" s="18"/>
      <c r="M41" s="17">
        <f t="shared" si="0"/>
        <v>-358</v>
      </c>
    </row>
    <row r="42" spans="1:13" ht="15">
      <c r="A42" s="22">
        <f t="shared" si="1"/>
        <v>32</v>
      </c>
      <c r="B42" s="21" t="s">
        <v>47</v>
      </c>
      <c r="C42" s="7" t="s">
        <v>55</v>
      </c>
      <c r="D42" s="23"/>
      <c r="E42" s="19"/>
      <c r="F42" s="19"/>
      <c r="G42" s="19">
        <v>208</v>
      </c>
      <c r="H42" s="19"/>
      <c r="I42" s="19"/>
      <c r="K42" s="19">
        <v>208</v>
      </c>
      <c r="L42" s="18"/>
      <c r="M42" s="17">
        <f t="shared" si="0"/>
        <v>-208</v>
      </c>
    </row>
    <row r="43" spans="1:13" ht="15">
      <c r="A43" s="22">
        <f t="shared" si="1"/>
        <v>33</v>
      </c>
      <c r="B43" s="21" t="s">
        <v>47</v>
      </c>
      <c r="C43" s="7" t="s">
        <v>56</v>
      </c>
      <c r="D43" s="23"/>
      <c r="E43" s="19"/>
      <c r="F43" s="19"/>
      <c r="G43" s="19">
        <v>644</v>
      </c>
      <c r="H43" s="19"/>
      <c r="I43" s="19"/>
      <c r="K43" s="19">
        <v>644</v>
      </c>
      <c r="L43" s="18"/>
      <c r="M43" s="17">
        <f t="shared" ref="M43:M74" si="2">-K43</f>
        <v>-644</v>
      </c>
    </row>
    <row r="44" spans="1:13" ht="15">
      <c r="A44" s="22">
        <f t="shared" ref="A44:A75" si="3">A43+1</f>
        <v>34</v>
      </c>
      <c r="B44" s="21" t="s">
        <v>47</v>
      </c>
      <c r="C44" s="7" t="s">
        <v>57</v>
      </c>
      <c r="D44" s="23"/>
      <c r="E44" s="19"/>
      <c r="F44" s="19"/>
      <c r="G44" s="19">
        <v>40</v>
      </c>
      <c r="H44" s="19"/>
      <c r="I44" s="19"/>
      <c r="K44" s="19">
        <v>40</v>
      </c>
      <c r="L44" s="18"/>
      <c r="M44" s="17">
        <f t="shared" si="2"/>
        <v>-40</v>
      </c>
    </row>
    <row r="45" spans="1:13" ht="15">
      <c r="A45" s="22">
        <f t="shared" si="3"/>
        <v>35</v>
      </c>
      <c r="B45" s="21" t="s">
        <v>47</v>
      </c>
      <c r="C45" s="7" t="s">
        <v>58</v>
      </c>
      <c r="D45" s="23"/>
      <c r="E45" s="19"/>
      <c r="F45" s="19"/>
      <c r="G45" s="19">
        <v>10</v>
      </c>
      <c r="H45" s="19"/>
      <c r="I45" s="19"/>
      <c r="K45" s="19">
        <v>10</v>
      </c>
      <c r="L45" s="18"/>
      <c r="M45" s="17">
        <f t="shared" si="2"/>
        <v>-10</v>
      </c>
    </row>
    <row r="46" spans="1:13" ht="15">
      <c r="A46" s="22">
        <f t="shared" si="3"/>
        <v>36</v>
      </c>
      <c r="B46" s="21" t="s">
        <v>47</v>
      </c>
      <c r="C46" s="7" t="s">
        <v>59</v>
      </c>
      <c r="D46" s="23"/>
      <c r="E46" s="19"/>
      <c r="F46" s="19"/>
      <c r="G46" s="19">
        <v>100</v>
      </c>
      <c r="H46" s="19"/>
      <c r="I46" s="19"/>
      <c r="K46" s="19">
        <v>100</v>
      </c>
      <c r="L46" s="18"/>
      <c r="M46" s="17">
        <f t="shared" si="2"/>
        <v>-100</v>
      </c>
    </row>
    <row r="47" spans="1:13" ht="15">
      <c r="A47" s="22">
        <f t="shared" si="3"/>
        <v>37</v>
      </c>
      <c r="B47" s="21" t="s">
        <v>47</v>
      </c>
      <c r="C47" s="7" t="s">
        <v>60</v>
      </c>
      <c r="D47" s="23"/>
      <c r="E47" s="19"/>
      <c r="F47" s="19"/>
      <c r="G47" s="19">
        <v>50</v>
      </c>
      <c r="H47" s="19"/>
      <c r="I47" s="19"/>
      <c r="K47" s="19">
        <v>50</v>
      </c>
      <c r="L47" s="18"/>
      <c r="M47" s="17">
        <f t="shared" si="2"/>
        <v>-50</v>
      </c>
    </row>
    <row r="48" spans="1:13" ht="15">
      <c r="A48" s="22">
        <f t="shared" si="3"/>
        <v>38</v>
      </c>
      <c r="B48" s="21" t="s">
        <v>47</v>
      </c>
      <c r="C48" s="7" t="s">
        <v>61</v>
      </c>
      <c r="D48" s="23"/>
      <c r="E48" s="19"/>
      <c r="F48" s="19"/>
      <c r="G48" s="19">
        <v>17</v>
      </c>
      <c r="H48" s="19"/>
      <c r="I48" s="19"/>
      <c r="K48" s="19">
        <v>17</v>
      </c>
      <c r="L48" s="18"/>
      <c r="M48" s="17">
        <f t="shared" si="2"/>
        <v>-17</v>
      </c>
    </row>
    <row r="49" spans="1:13" ht="15">
      <c r="A49" s="22">
        <f t="shared" si="3"/>
        <v>39</v>
      </c>
      <c r="B49" s="21" t="s">
        <v>47</v>
      </c>
      <c r="C49" s="7" t="s">
        <v>62</v>
      </c>
      <c r="D49" s="23"/>
      <c r="E49" s="19"/>
      <c r="F49" s="19"/>
      <c r="G49" s="19">
        <v>183</v>
      </c>
      <c r="H49" s="19"/>
      <c r="I49" s="19"/>
      <c r="K49" s="19">
        <v>183</v>
      </c>
      <c r="L49" s="18"/>
      <c r="M49" s="17">
        <f t="shared" si="2"/>
        <v>-183</v>
      </c>
    </row>
    <row r="50" spans="1:13" ht="15">
      <c r="A50" s="22">
        <f t="shared" si="3"/>
        <v>40</v>
      </c>
      <c r="B50" s="21" t="s">
        <v>47</v>
      </c>
      <c r="C50" s="7" t="s">
        <v>63</v>
      </c>
      <c r="D50" s="23"/>
      <c r="E50" s="19"/>
      <c r="F50" s="19"/>
      <c r="G50" s="19">
        <v>183</v>
      </c>
      <c r="H50" s="19"/>
      <c r="I50" s="19"/>
      <c r="K50" s="19">
        <v>183</v>
      </c>
      <c r="L50" s="18"/>
      <c r="M50" s="17">
        <f t="shared" si="2"/>
        <v>-183</v>
      </c>
    </row>
    <row r="51" spans="1:13" ht="15">
      <c r="A51" s="22">
        <f t="shared" si="3"/>
        <v>41</v>
      </c>
      <c r="B51" s="21" t="s">
        <v>47</v>
      </c>
      <c r="C51" s="7" t="s">
        <v>64</v>
      </c>
      <c r="D51" s="23"/>
      <c r="E51" s="19"/>
      <c r="F51" s="19"/>
      <c r="G51" s="19">
        <v>83</v>
      </c>
      <c r="H51" s="19"/>
      <c r="I51" s="19"/>
      <c r="K51" s="19">
        <v>83</v>
      </c>
      <c r="L51" s="18"/>
      <c r="M51" s="17">
        <f t="shared" si="2"/>
        <v>-83</v>
      </c>
    </row>
    <row r="52" spans="1:13" ht="15">
      <c r="A52" s="22">
        <f t="shared" si="3"/>
        <v>42</v>
      </c>
      <c r="B52" s="21" t="s">
        <v>47</v>
      </c>
      <c r="C52" s="7" t="s">
        <v>65</v>
      </c>
      <c r="D52" s="23"/>
      <c r="E52" s="4"/>
      <c r="F52" s="4"/>
      <c r="G52" s="19">
        <v>33</v>
      </c>
      <c r="H52" s="4"/>
      <c r="I52" s="4"/>
      <c r="K52" s="19">
        <v>33</v>
      </c>
      <c r="L52" s="18"/>
      <c r="M52" s="17">
        <f t="shared" si="2"/>
        <v>-33</v>
      </c>
    </row>
    <row r="53" spans="1:13" ht="15">
      <c r="A53" s="22">
        <f t="shared" si="3"/>
        <v>43</v>
      </c>
      <c r="B53" s="21" t="s">
        <v>47</v>
      </c>
      <c r="C53" s="7" t="s">
        <v>66</v>
      </c>
      <c r="D53" s="23"/>
      <c r="E53" s="19"/>
      <c r="F53" s="19"/>
      <c r="G53" s="19">
        <v>334</v>
      </c>
      <c r="H53" s="19"/>
      <c r="I53" s="19"/>
      <c r="K53" s="19">
        <v>334</v>
      </c>
      <c r="L53" s="18"/>
      <c r="M53" s="17">
        <f t="shared" si="2"/>
        <v>-334</v>
      </c>
    </row>
    <row r="54" spans="1:13" ht="15">
      <c r="A54" s="22">
        <f t="shared" si="3"/>
        <v>44</v>
      </c>
      <c r="B54" s="21" t="s">
        <v>47</v>
      </c>
      <c r="C54" s="7" t="s">
        <v>67</v>
      </c>
      <c r="D54" s="23"/>
      <c r="E54" s="19"/>
      <c r="F54" s="19"/>
      <c r="G54" s="19">
        <v>47</v>
      </c>
      <c r="H54" s="19"/>
      <c r="I54" s="19"/>
      <c r="K54" s="19">
        <v>47</v>
      </c>
      <c r="L54" s="18"/>
      <c r="M54" s="17">
        <f t="shared" si="2"/>
        <v>-47</v>
      </c>
    </row>
    <row r="55" spans="1:13" ht="15">
      <c r="A55" s="22">
        <f t="shared" si="3"/>
        <v>45</v>
      </c>
      <c r="B55" s="21" t="s">
        <v>47</v>
      </c>
      <c r="C55" s="7" t="s">
        <v>68</v>
      </c>
      <c r="D55" s="23"/>
      <c r="E55" s="19"/>
      <c r="F55" s="19"/>
      <c r="G55" s="19">
        <v>158</v>
      </c>
      <c r="H55" s="19"/>
      <c r="I55" s="19"/>
      <c r="K55" s="19">
        <v>158</v>
      </c>
      <c r="L55" s="18"/>
      <c r="M55" s="17">
        <f t="shared" si="2"/>
        <v>-158</v>
      </c>
    </row>
    <row r="56" spans="1:13" ht="15">
      <c r="A56" s="22">
        <f t="shared" si="3"/>
        <v>46</v>
      </c>
      <c r="B56" s="21" t="s">
        <v>47</v>
      </c>
      <c r="C56" s="7" t="s">
        <v>69</v>
      </c>
      <c r="D56" s="23"/>
      <c r="E56" s="19"/>
      <c r="F56" s="19"/>
      <c r="G56" s="19">
        <v>27</v>
      </c>
      <c r="H56" s="19"/>
      <c r="I56" s="19"/>
      <c r="K56" s="19">
        <v>27</v>
      </c>
      <c r="L56" s="18"/>
      <c r="M56" s="17">
        <f t="shared" si="2"/>
        <v>-27</v>
      </c>
    </row>
    <row r="57" spans="1:13" ht="15">
      <c r="A57" s="22">
        <f t="shared" si="3"/>
        <v>47</v>
      </c>
      <c r="B57" s="21" t="s">
        <v>47</v>
      </c>
      <c r="C57" s="7" t="s">
        <v>70</v>
      </c>
      <c r="D57" s="23"/>
      <c r="E57" s="19"/>
      <c r="F57" s="19"/>
      <c r="G57" s="19">
        <v>20</v>
      </c>
      <c r="H57" s="19"/>
      <c r="I57" s="19"/>
      <c r="K57" s="19">
        <v>20</v>
      </c>
      <c r="L57" s="18"/>
      <c r="M57" s="17">
        <f t="shared" si="2"/>
        <v>-20</v>
      </c>
    </row>
    <row r="58" spans="1:13" ht="15">
      <c r="A58" s="22">
        <f t="shared" si="3"/>
        <v>48</v>
      </c>
      <c r="B58" s="21" t="s">
        <v>47</v>
      </c>
      <c r="C58" s="7" t="s">
        <v>71</v>
      </c>
      <c r="D58" s="23"/>
      <c r="E58" s="19"/>
      <c r="F58" s="19"/>
      <c r="G58" s="19">
        <v>134</v>
      </c>
      <c r="H58" s="19"/>
      <c r="I58" s="19"/>
      <c r="K58" s="19">
        <v>134</v>
      </c>
      <c r="L58" s="18"/>
      <c r="M58" s="17">
        <f t="shared" si="2"/>
        <v>-134</v>
      </c>
    </row>
    <row r="59" spans="1:13" ht="15">
      <c r="A59" s="22">
        <f t="shared" si="3"/>
        <v>49</v>
      </c>
      <c r="B59" s="21" t="s">
        <v>47</v>
      </c>
      <c r="C59" s="7" t="s">
        <v>72</v>
      </c>
      <c r="D59" s="23"/>
      <c r="E59" s="19"/>
      <c r="F59" s="19"/>
      <c r="G59" s="19">
        <v>83</v>
      </c>
      <c r="H59" s="19"/>
      <c r="I59" s="19"/>
      <c r="K59" s="19">
        <v>83</v>
      </c>
      <c r="L59" s="18"/>
      <c r="M59" s="17">
        <f t="shared" si="2"/>
        <v>-83</v>
      </c>
    </row>
    <row r="60" spans="1:13" ht="15">
      <c r="A60" s="22">
        <f t="shared" si="3"/>
        <v>50</v>
      </c>
      <c r="B60" s="21" t="s">
        <v>47</v>
      </c>
      <c r="C60" s="7" t="s">
        <v>73</v>
      </c>
      <c r="D60" s="23"/>
      <c r="E60" s="19"/>
      <c r="F60" s="19"/>
      <c r="G60" s="19">
        <v>400</v>
      </c>
      <c r="H60" s="19"/>
      <c r="I60" s="19"/>
      <c r="K60" s="19">
        <v>400</v>
      </c>
      <c r="L60" s="18"/>
      <c r="M60" s="17">
        <f t="shared" si="2"/>
        <v>-400</v>
      </c>
    </row>
    <row r="61" spans="1:13" ht="15">
      <c r="A61" s="22">
        <f t="shared" si="3"/>
        <v>51</v>
      </c>
      <c r="B61" s="21" t="s">
        <v>47</v>
      </c>
      <c r="C61" s="7" t="s">
        <v>74</v>
      </c>
      <c r="D61" s="23"/>
      <c r="E61" s="19"/>
      <c r="F61" s="19"/>
      <c r="G61" s="19">
        <v>334</v>
      </c>
      <c r="H61" s="19"/>
      <c r="I61" s="19"/>
      <c r="K61" s="19">
        <v>334</v>
      </c>
      <c r="L61" s="18"/>
      <c r="M61" s="17">
        <f t="shared" si="2"/>
        <v>-334</v>
      </c>
    </row>
    <row r="62" spans="1:13" ht="15">
      <c r="A62" s="22">
        <f t="shared" si="3"/>
        <v>52</v>
      </c>
      <c r="B62" s="21" t="s">
        <v>47</v>
      </c>
      <c r="C62" s="7" t="s">
        <v>75</v>
      </c>
      <c r="D62" s="23"/>
      <c r="E62" s="19"/>
      <c r="F62" s="19"/>
      <c r="G62" s="19">
        <v>250</v>
      </c>
      <c r="H62" s="19"/>
      <c r="I62" s="19"/>
      <c r="K62" s="19">
        <v>250</v>
      </c>
      <c r="L62" s="18"/>
      <c r="M62" s="17">
        <f t="shared" si="2"/>
        <v>-250</v>
      </c>
    </row>
    <row r="63" spans="1:13" ht="15">
      <c r="A63" s="22">
        <f t="shared" si="3"/>
        <v>53</v>
      </c>
      <c r="B63" s="21" t="s">
        <v>47</v>
      </c>
      <c r="C63" s="7" t="s">
        <v>76</v>
      </c>
      <c r="D63" s="23"/>
      <c r="E63" s="19"/>
      <c r="F63" s="19"/>
      <c r="G63" s="19">
        <v>666</v>
      </c>
      <c r="H63" s="19"/>
      <c r="I63" s="19"/>
      <c r="K63" s="19">
        <v>666</v>
      </c>
      <c r="L63" s="18"/>
      <c r="M63" s="17">
        <f t="shared" si="2"/>
        <v>-666</v>
      </c>
    </row>
    <row r="64" spans="1:13" ht="15">
      <c r="A64" s="22">
        <f t="shared" si="3"/>
        <v>54</v>
      </c>
      <c r="B64" s="21" t="s">
        <v>47</v>
      </c>
      <c r="C64" s="7" t="s">
        <v>77</v>
      </c>
      <c r="D64" s="23"/>
      <c r="E64" s="19"/>
      <c r="F64" s="19"/>
      <c r="G64" s="19">
        <v>398</v>
      </c>
      <c r="H64" s="19"/>
      <c r="I64" s="19"/>
      <c r="K64" s="19">
        <v>398</v>
      </c>
      <c r="L64" s="18"/>
      <c r="M64" s="17">
        <f t="shared" si="2"/>
        <v>-398</v>
      </c>
    </row>
    <row r="65" spans="1:13" ht="15">
      <c r="A65" s="22">
        <f t="shared" si="3"/>
        <v>55</v>
      </c>
      <c r="B65" s="21" t="s">
        <v>47</v>
      </c>
      <c r="C65" s="7" t="s">
        <v>78</v>
      </c>
      <c r="D65" s="23"/>
      <c r="E65" s="4"/>
      <c r="F65" s="4"/>
      <c r="G65" s="19">
        <v>117</v>
      </c>
      <c r="H65" s="4"/>
      <c r="I65" s="4"/>
      <c r="K65" s="19">
        <v>117</v>
      </c>
      <c r="L65" s="18"/>
      <c r="M65" s="17">
        <f t="shared" si="2"/>
        <v>-117</v>
      </c>
    </row>
    <row r="66" spans="1:13" ht="15">
      <c r="A66" s="22">
        <f t="shared" si="3"/>
        <v>56</v>
      </c>
      <c r="B66" s="21" t="s">
        <v>47</v>
      </c>
      <c r="C66" s="7" t="s">
        <v>79</v>
      </c>
      <c r="D66" s="23"/>
      <c r="E66" s="19"/>
      <c r="F66" s="19"/>
      <c r="G66" s="19">
        <v>383</v>
      </c>
      <c r="H66" s="19"/>
      <c r="I66" s="19"/>
      <c r="K66" s="19">
        <v>383</v>
      </c>
      <c r="L66" s="18"/>
      <c r="M66" s="17">
        <f t="shared" si="2"/>
        <v>-383</v>
      </c>
    </row>
    <row r="67" spans="1:13" ht="15">
      <c r="A67" s="22">
        <f t="shared" si="3"/>
        <v>57</v>
      </c>
      <c r="B67" s="21" t="s">
        <v>47</v>
      </c>
      <c r="C67" s="7" t="s">
        <v>80</v>
      </c>
      <c r="D67" s="23"/>
      <c r="E67" s="4"/>
      <c r="F67" s="4"/>
      <c r="G67" s="19">
        <v>50</v>
      </c>
      <c r="H67" s="4"/>
      <c r="I67" s="4"/>
      <c r="K67" s="19">
        <v>50</v>
      </c>
      <c r="L67" s="18"/>
      <c r="M67" s="17">
        <f t="shared" si="2"/>
        <v>-50</v>
      </c>
    </row>
    <row r="68" spans="1:13" ht="15">
      <c r="A68" s="22">
        <f t="shared" si="3"/>
        <v>58</v>
      </c>
      <c r="B68" s="21" t="s">
        <v>47</v>
      </c>
      <c r="C68" s="7" t="s">
        <v>81</v>
      </c>
      <c r="D68" s="23"/>
      <c r="E68" s="19"/>
      <c r="F68" s="19"/>
      <c r="G68" s="19">
        <v>128</v>
      </c>
      <c r="H68" s="19"/>
      <c r="I68" s="19"/>
      <c r="K68" s="19">
        <v>128</v>
      </c>
      <c r="L68" s="18"/>
      <c r="M68" s="17">
        <f t="shared" si="2"/>
        <v>-128</v>
      </c>
    </row>
    <row r="69" spans="1:13" ht="15">
      <c r="A69" s="22">
        <f t="shared" si="3"/>
        <v>59</v>
      </c>
      <c r="B69" s="21" t="s">
        <v>47</v>
      </c>
      <c r="C69" s="7" t="s">
        <v>82</v>
      </c>
      <c r="D69" s="23"/>
      <c r="E69" s="19"/>
      <c r="F69" s="19"/>
      <c r="G69" s="19">
        <v>385</v>
      </c>
      <c r="H69" s="19"/>
      <c r="I69" s="19"/>
      <c r="K69" s="19">
        <v>385</v>
      </c>
      <c r="L69" s="18"/>
      <c r="M69" s="17">
        <f t="shared" si="2"/>
        <v>-385</v>
      </c>
    </row>
    <row r="70" spans="1:13" ht="15">
      <c r="A70" s="22">
        <f t="shared" si="3"/>
        <v>60</v>
      </c>
      <c r="B70" s="21" t="s">
        <v>47</v>
      </c>
      <c r="C70" s="7" t="s">
        <v>83</v>
      </c>
      <c r="D70" s="23"/>
      <c r="E70" s="19"/>
      <c r="F70" s="19"/>
      <c r="G70" s="19">
        <v>625</v>
      </c>
      <c r="H70" s="19"/>
      <c r="I70" s="19"/>
      <c r="K70" s="19">
        <v>625</v>
      </c>
      <c r="L70" s="18"/>
      <c r="M70" s="17">
        <f t="shared" si="2"/>
        <v>-625</v>
      </c>
    </row>
    <row r="71" spans="1:13" ht="15">
      <c r="A71" s="22">
        <f t="shared" si="3"/>
        <v>61</v>
      </c>
      <c r="B71" s="21" t="s">
        <v>47</v>
      </c>
      <c r="C71" s="7" t="s">
        <v>84</v>
      </c>
      <c r="D71" s="23"/>
      <c r="E71" s="19"/>
      <c r="F71" s="19"/>
      <c r="G71" s="19">
        <v>50</v>
      </c>
      <c r="H71" s="19"/>
      <c r="I71" s="19"/>
      <c r="K71" s="19">
        <v>50</v>
      </c>
      <c r="L71" s="18"/>
      <c r="M71" s="17">
        <f t="shared" si="2"/>
        <v>-50</v>
      </c>
    </row>
    <row r="72" spans="1:13" ht="15">
      <c r="A72" s="22">
        <f t="shared" si="3"/>
        <v>62</v>
      </c>
      <c r="B72" s="21" t="s">
        <v>47</v>
      </c>
      <c r="C72" s="7" t="s">
        <v>85</v>
      </c>
      <c r="D72" s="23"/>
      <c r="E72" s="19"/>
      <c r="F72" s="19"/>
      <c r="G72" s="19">
        <v>272</v>
      </c>
      <c r="H72" s="19"/>
      <c r="I72" s="19"/>
      <c r="K72" s="19">
        <v>272</v>
      </c>
      <c r="L72" s="18"/>
      <c r="M72" s="17">
        <f t="shared" si="2"/>
        <v>-272</v>
      </c>
    </row>
    <row r="73" spans="1:13" ht="15">
      <c r="A73" s="22">
        <f t="shared" si="3"/>
        <v>63</v>
      </c>
      <c r="B73" s="21" t="s">
        <v>47</v>
      </c>
      <c r="C73" s="7" t="s">
        <v>86</v>
      </c>
      <c r="D73" s="23"/>
      <c r="E73" s="19"/>
      <c r="F73" s="19"/>
      <c r="G73" s="19">
        <v>92</v>
      </c>
      <c r="H73" s="19"/>
      <c r="I73" s="19"/>
      <c r="K73" s="19">
        <v>92</v>
      </c>
      <c r="L73" s="18"/>
      <c r="M73" s="17">
        <f t="shared" si="2"/>
        <v>-92</v>
      </c>
    </row>
    <row r="74" spans="1:13" ht="15">
      <c r="A74" s="22">
        <f t="shared" si="3"/>
        <v>64</v>
      </c>
      <c r="B74" s="21" t="s">
        <v>47</v>
      </c>
      <c r="C74" s="7" t="s">
        <v>87</v>
      </c>
      <c r="D74" s="23"/>
      <c r="E74" s="19"/>
      <c r="F74" s="19"/>
      <c r="G74" s="19">
        <v>788</v>
      </c>
      <c r="H74" s="19"/>
      <c r="I74" s="19"/>
      <c r="K74" s="19">
        <v>788</v>
      </c>
      <c r="L74" s="18"/>
      <c r="M74" s="17">
        <f t="shared" si="2"/>
        <v>-788</v>
      </c>
    </row>
    <row r="75" spans="1:13" ht="15">
      <c r="A75" s="22">
        <f t="shared" si="3"/>
        <v>65</v>
      </c>
      <c r="B75" s="21" t="s">
        <v>47</v>
      </c>
      <c r="C75" s="7" t="s">
        <v>88</v>
      </c>
      <c r="D75" s="23"/>
      <c r="E75" s="19"/>
      <c r="F75" s="19"/>
      <c r="G75" s="19">
        <v>42</v>
      </c>
      <c r="H75" s="19"/>
      <c r="I75" s="19"/>
      <c r="K75" s="19">
        <v>42</v>
      </c>
      <c r="L75" s="18"/>
      <c r="M75" s="17">
        <f t="shared" ref="M75:M107" si="4">-K75</f>
        <v>-42</v>
      </c>
    </row>
    <row r="76" spans="1:13" ht="15">
      <c r="A76" s="22">
        <f t="shared" ref="A76:A107" si="5">A75+1</f>
        <v>66</v>
      </c>
      <c r="B76" s="21" t="s">
        <v>47</v>
      </c>
      <c r="C76" s="7" t="s">
        <v>89</v>
      </c>
      <c r="D76" s="23"/>
      <c r="E76" s="19"/>
      <c r="F76" s="19"/>
      <c r="G76" s="19">
        <v>167</v>
      </c>
      <c r="H76" s="19"/>
      <c r="I76" s="19"/>
      <c r="K76" s="19">
        <v>167</v>
      </c>
      <c r="L76" s="18"/>
      <c r="M76" s="17">
        <f t="shared" si="4"/>
        <v>-167</v>
      </c>
    </row>
    <row r="77" spans="1:13" ht="15">
      <c r="A77" s="22">
        <f t="shared" si="5"/>
        <v>67</v>
      </c>
      <c r="B77" s="21" t="s">
        <v>47</v>
      </c>
      <c r="C77" s="7" t="s">
        <v>90</v>
      </c>
      <c r="D77" s="23"/>
      <c r="E77" s="19"/>
      <c r="F77" s="19"/>
      <c r="G77" s="19">
        <v>41224</v>
      </c>
      <c r="H77" s="19"/>
      <c r="I77" s="19"/>
      <c r="K77" s="19">
        <v>41224</v>
      </c>
      <c r="L77" s="18"/>
      <c r="M77" s="17">
        <f t="shared" si="4"/>
        <v>-41224</v>
      </c>
    </row>
    <row r="78" spans="1:13" ht="15">
      <c r="A78" s="22">
        <f t="shared" si="5"/>
        <v>68</v>
      </c>
      <c r="B78" s="21" t="s">
        <v>47</v>
      </c>
      <c r="C78" s="7" t="s">
        <v>91</v>
      </c>
      <c r="D78" s="23"/>
      <c r="E78" s="19"/>
      <c r="F78" s="19"/>
      <c r="G78" s="19">
        <v>787</v>
      </c>
      <c r="H78" s="19"/>
      <c r="I78" s="19"/>
      <c r="K78" s="19">
        <v>787</v>
      </c>
      <c r="L78" s="18"/>
      <c r="M78" s="17">
        <f t="shared" si="4"/>
        <v>-787</v>
      </c>
    </row>
    <row r="79" spans="1:13" ht="15">
      <c r="A79" s="22">
        <f t="shared" si="5"/>
        <v>69</v>
      </c>
      <c r="B79" s="21" t="s">
        <v>47</v>
      </c>
      <c r="C79" s="7" t="s">
        <v>92</v>
      </c>
      <c r="D79" s="23"/>
      <c r="E79" s="19"/>
      <c r="F79" s="19"/>
      <c r="G79" s="19">
        <v>20</v>
      </c>
      <c r="H79" s="19"/>
      <c r="I79" s="19"/>
      <c r="K79" s="19">
        <v>20</v>
      </c>
      <c r="L79" s="18"/>
      <c r="M79" s="17">
        <f t="shared" si="4"/>
        <v>-20</v>
      </c>
    </row>
    <row r="80" spans="1:13" ht="15">
      <c r="A80" s="22">
        <f t="shared" si="5"/>
        <v>70</v>
      </c>
      <c r="B80" s="21" t="s">
        <v>47</v>
      </c>
      <c r="C80" s="7" t="s">
        <v>93</v>
      </c>
      <c r="D80" s="23"/>
      <c r="E80" s="4"/>
      <c r="F80" s="4"/>
      <c r="G80" s="19">
        <v>250</v>
      </c>
      <c r="H80" s="4"/>
      <c r="I80" s="4"/>
      <c r="K80" s="19">
        <v>250</v>
      </c>
      <c r="L80" s="18"/>
      <c r="M80" s="17">
        <f t="shared" si="4"/>
        <v>-250</v>
      </c>
    </row>
    <row r="81" spans="1:13" ht="15">
      <c r="A81" s="22">
        <f t="shared" si="5"/>
        <v>71</v>
      </c>
      <c r="B81" s="21" t="s">
        <v>47</v>
      </c>
      <c r="C81" s="7" t="s">
        <v>94</v>
      </c>
      <c r="D81" s="23"/>
      <c r="E81" s="19"/>
      <c r="F81" s="19"/>
      <c r="G81" s="19">
        <v>7499</v>
      </c>
      <c r="H81" s="19"/>
      <c r="I81" s="19"/>
      <c r="K81" s="19">
        <v>7499</v>
      </c>
      <c r="L81" s="18"/>
      <c r="M81" s="17">
        <f t="shared" si="4"/>
        <v>-7499</v>
      </c>
    </row>
    <row r="82" spans="1:13" ht="15">
      <c r="A82" s="22">
        <f t="shared" si="5"/>
        <v>72</v>
      </c>
      <c r="B82" s="21" t="s">
        <v>47</v>
      </c>
      <c r="C82" s="7" t="s">
        <v>95</v>
      </c>
      <c r="D82" s="20"/>
      <c r="E82" s="19"/>
      <c r="F82" s="19"/>
      <c r="G82" s="19">
        <v>667</v>
      </c>
      <c r="H82" s="19"/>
      <c r="I82" s="19"/>
      <c r="K82" s="19">
        <v>667</v>
      </c>
      <c r="L82" s="18"/>
      <c r="M82" s="17">
        <f t="shared" si="4"/>
        <v>-667</v>
      </c>
    </row>
    <row r="83" spans="1:13" ht="15">
      <c r="A83" s="22">
        <f t="shared" si="5"/>
        <v>73</v>
      </c>
      <c r="B83" s="21" t="s">
        <v>47</v>
      </c>
      <c r="C83" s="7" t="s">
        <v>96</v>
      </c>
      <c r="D83" s="20"/>
      <c r="E83" s="19"/>
      <c r="F83" s="19"/>
      <c r="G83" s="19">
        <v>212087</v>
      </c>
      <c r="H83" s="19"/>
      <c r="I83" s="19"/>
      <c r="K83" s="19">
        <v>212087</v>
      </c>
      <c r="L83" s="18"/>
      <c r="M83" s="17">
        <f t="shared" si="4"/>
        <v>-212087</v>
      </c>
    </row>
    <row r="84" spans="1:13" ht="15">
      <c r="A84" s="22">
        <f t="shared" si="5"/>
        <v>74</v>
      </c>
      <c r="B84" s="21" t="s">
        <v>47</v>
      </c>
      <c r="C84" s="7" t="s">
        <v>97</v>
      </c>
      <c r="D84" s="20"/>
      <c r="E84" s="19"/>
      <c r="F84" s="19"/>
      <c r="G84" s="19">
        <v>750</v>
      </c>
      <c r="H84" s="19"/>
      <c r="I84" s="19"/>
      <c r="K84" s="19">
        <v>750</v>
      </c>
      <c r="L84" s="18"/>
      <c r="M84" s="17">
        <f t="shared" si="4"/>
        <v>-750</v>
      </c>
    </row>
    <row r="85" spans="1:13" ht="15">
      <c r="A85" s="22">
        <f t="shared" si="5"/>
        <v>75</v>
      </c>
      <c r="B85" s="21" t="s">
        <v>47</v>
      </c>
      <c r="C85" s="7" t="s">
        <v>98</v>
      </c>
      <c r="D85" s="20"/>
      <c r="E85" s="19"/>
      <c r="F85" s="19"/>
      <c r="G85" s="19">
        <v>1000</v>
      </c>
      <c r="H85" s="19"/>
      <c r="I85" s="19"/>
      <c r="K85" s="19">
        <v>1000</v>
      </c>
      <c r="L85" s="18"/>
      <c r="M85" s="17">
        <f t="shared" si="4"/>
        <v>-1000</v>
      </c>
    </row>
    <row r="86" spans="1:13" ht="15">
      <c r="A86" s="22">
        <f t="shared" si="5"/>
        <v>76</v>
      </c>
      <c r="B86" s="21" t="s">
        <v>47</v>
      </c>
      <c r="C86" s="7" t="s">
        <v>99</v>
      </c>
      <c r="D86" s="20"/>
      <c r="E86" s="19"/>
      <c r="F86" s="19"/>
      <c r="G86" s="19">
        <v>900</v>
      </c>
      <c r="H86" s="19"/>
      <c r="I86" s="19"/>
      <c r="K86" s="19">
        <v>900</v>
      </c>
      <c r="L86" s="18"/>
      <c r="M86" s="17">
        <f t="shared" si="4"/>
        <v>-900</v>
      </c>
    </row>
    <row r="87" spans="1:13" ht="15">
      <c r="A87" s="22">
        <f t="shared" si="5"/>
        <v>77</v>
      </c>
      <c r="B87" s="21" t="s">
        <v>47</v>
      </c>
      <c r="C87" s="7" t="s">
        <v>100</v>
      </c>
      <c r="D87" s="20"/>
      <c r="E87" s="19"/>
      <c r="F87" s="19"/>
      <c r="G87" s="19">
        <v>1667</v>
      </c>
      <c r="H87" s="19"/>
      <c r="I87" s="19"/>
      <c r="K87" s="19">
        <v>1667</v>
      </c>
      <c r="L87" s="18"/>
      <c r="M87" s="17">
        <f t="shared" si="4"/>
        <v>-1667</v>
      </c>
    </row>
    <row r="88" spans="1:13" ht="15">
      <c r="A88" s="22">
        <f t="shared" si="5"/>
        <v>78</v>
      </c>
      <c r="B88" s="21" t="s">
        <v>47</v>
      </c>
      <c r="C88" s="7" t="s">
        <v>101</v>
      </c>
      <c r="D88" s="20"/>
      <c r="E88" s="19"/>
      <c r="F88" s="19"/>
      <c r="G88" s="19">
        <v>417</v>
      </c>
      <c r="H88" s="19"/>
      <c r="I88" s="19"/>
      <c r="K88" s="19">
        <v>417</v>
      </c>
      <c r="L88" s="18"/>
      <c r="M88" s="17">
        <f t="shared" si="4"/>
        <v>-417</v>
      </c>
    </row>
    <row r="89" spans="1:13" ht="15">
      <c r="A89" s="22">
        <f t="shared" si="5"/>
        <v>79</v>
      </c>
      <c r="B89" s="21" t="s">
        <v>47</v>
      </c>
      <c r="C89" s="7" t="s">
        <v>102</v>
      </c>
      <c r="D89" s="20"/>
      <c r="E89" s="19"/>
      <c r="F89" s="19"/>
      <c r="G89" s="19">
        <v>500</v>
      </c>
      <c r="H89" s="19"/>
      <c r="I89" s="19"/>
      <c r="K89" s="19">
        <v>500</v>
      </c>
      <c r="L89" s="18"/>
      <c r="M89" s="17">
        <f t="shared" si="4"/>
        <v>-500</v>
      </c>
    </row>
    <row r="90" spans="1:13" ht="15">
      <c r="A90" s="22">
        <f t="shared" si="5"/>
        <v>80</v>
      </c>
      <c r="B90" s="21" t="s">
        <v>47</v>
      </c>
      <c r="C90" s="7" t="s">
        <v>103</v>
      </c>
      <c r="D90" s="20"/>
      <c r="E90" s="19"/>
      <c r="F90" s="19"/>
      <c r="G90" s="19">
        <v>333</v>
      </c>
      <c r="H90" s="19"/>
      <c r="I90" s="19"/>
      <c r="K90" s="19">
        <v>333</v>
      </c>
      <c r="L90" s="18"/>
      <c r="M90" s="17">
        <f t="shared" si="4"/>
        <v>-333</v>
      </c>
    </row>
    <row r="91" spans="1:13" ht="15">
      <c r="A91" s="22">
        <f t="shared" si="5"/>
        <v>81</v>
      </c>
      <c r="B91" s="21" t="s">
        <v>47</v>
      </c>
      <c r="C91" s="7" t="s">
        <v>104</v>
      </c>
      <c r="D91" s="20"/>
      <c r="E91" s="19"/>
      <c r="F91" s="19"/>
      <c r="G91" s="19">
        <v>67</v>
      </c>
      <c r="H91" s="19"/>
      <c r="I91" s="19"/>
      <c r="K91" s="19">
        <v>67</v>
      </c>
      <c r="L91" s="18"/>
      <c r="M91" s="17">
        <f t="shared" si="4"/>
        <v>-67</v>
      </c>
    </row>
    <row r="92" spans="1:13" ht="15">
      <c r="A92" s="22">
        <f t="shared" si="5"/>
        <v>82</v>
      </c>
      <c r="B92" s="21" t="s">
        <v>47</v>
      </c>
      <c r="C92" s="7" t="s">
        <v>105</v>
      </c>
      <c r="D92" s="20"/>
      <c r="E92" s="19"/>
      <c r="F92" s="19"/>
      <c r="G92" s="19">
        <v>4044</v>
      </c>
      <c r="H92" s="19"/>
      <c r="I92" s="19"/>
      <c r="K92" s="19">
        <v>4044</v>
      </c>
      <c r="L92" s="18"/>
      <c r="M92" s="17">
        <f t="shared" si="4"/>
        <v>-4044</v>
      </c>
    </row>
    <row r="93" spans="1:13" ht="15">
      <c r="A93" s="22">
        <f t="shared" si="5"/>
        <v>83</v>
      </c>
      <c r="B93" s="21" t="s">
        <v>47</v>
      </c>
      <c r="C93" s="7" t="s">
        <v>106</v>
      </c>
      <c r="D93" s="20"/>
      <c r="E93" s="4"/>
      <c r="F93" s="4"/>
      <c r="G93" s="19">
        <v>343</v>
      </c>
      <c r="H93" s="4"/>
      <c r="I93" s="4"/>
      <c r="K93" s="19">
        <v>343</v>
      </c>
      <c r="L93" s="18"/>
      <c r="M93" s="17">
        <f t="shared" si="4"/>
        <v>-343</v>
      </c>
    </row>
    <row r="94" spans="1:13" ht="15">
      <c r="A94" s="22">
        <f t="shared" si="5"/>
        <v>84</v>
      </c>
      <c r="B94" s="21" t="s">
        <v>47</v>
      </c>
      <c r="C94" s="7" t="s">
        <v>107</v>
      </c>
      <c r="D94" s="20"/>
      <c r="E94" s="19"/>
      <c r="F94" s="19"/>
      <c r="G94" s="19">
        <v>2667</v>
      </c>
      <c r="H94" s="19"/>
      <c r="I94" s="19"/>
      <c r="K94" s="19">
        <v>2667</v>
      </c>
      <c r="L94" s="18"/>
      <c r="M94" s="17">
        <f t="shared" si="4"/>
        <v>-2667</v>
      </c>
    </row>
    <row r="95" spans="1:13" ht="15">
      <c r="A95" s="22">
        <f t="shared" si="5"/>
        <v>85</v>
      </c>
      <c r="B95" s="21" t="s">
        <v>47</v>
      </c>
      <c r="C95" s="7" t="s">
        <v>108</v>
      </c>
      <c r="D95" s="20"/>
      <c r="E95" s="4"/>
      <c r="F95" s="4"/>
      <c r="G95" s="19">
        <v>3333</v>
      </c>
      <c r="H95" s="4"/>
      <c r="I95" s="4"/>
      <c r="K95" s="19">
        <v>3333</v>
      </c>
      <c r="L95" s="18"/>
      <c r="M95" s="17">
        <f t="shared" si="4"/>
        <v>-3333</v>
      </c>
    </row>
    <row r="96" spans="1:13" ht="15">
      <c r="A96" s="22">
        <f t="shared" si="5"/>
        <v>86</v>
      </c>
      <c r="B96" s="21" t="s">
        <v>47</v>
      </c>
      <c r="C96" s="7" t="s">
        <v>39</v>
      </c>
      <c r="D96" s="20"/>
      <c r="E96" s="19"/>
      <c r="F96" s="19"/>
      <c r="G96" s="19">
        <v>33642</v>
      </c>
      <c r="H96" s="19"/>
      <c r="I96" s="19"/>
      <c r="K96" s="19">
        <v>33642</v>
      </c>
      <c r="L96" s="18"/>
      <c r="M96" s="17">
        <f t="shared" si="4"/>
        <v>-33642</v>
      </c>
    </row>
    <row r="97" spans="1:13" ht="15">
      <c r="A97" s="22">
        <f t="shared" si="5"/>
        <v>87</v>
      </c>
      <c r="B97" s="21" t="s">
        <v>47</v>
      </c>
      <c r="C97" s="7" t="s">
        <v>109</v>
      </c>
      <c r="D97" s="20"/>
      <c r="E97" s="19"/>
      <c r="F97" s="19"/>
      <c r="G97" s="19">
        <v>667</v>
      </c>
      <c r="H97" s="19"/>
      <c r="I97" s="19"/>
      <c r="K97" s="19">
        <v>667</v>
      </c>
      <c r="L97" s="18"/>
      <c r="M97" s="17">
        <f t="shared" si="4"/>
        <v>-667</v>
      </c>
    </row>
    <row r="98" spans="1:13" ht="15">
      <c r="A98" s="22">
        <f t="shared" si="5"/>
        <v>88</v>
      </c>
      <c r="B98" s="21" t="s">
        <v>47</v>
      </c>
      <c r="C98" s="7" t="s">
        <v>110</v>
      </c>
      <c r="D98" s="20"/>
      <c r="E98" s="19"/>
      <c r="F98" s="19"/>
      <c r="G98" s="19">
        <v>270</v>
      </c>
      <c r="H98" s="19"/>
      <c r="I98" s="19"/>
      <c r="K98" s="19">
        <v>270</v>
      </c>
      <c r="L98" s="18"/>
      <c r="M98" s="17">
        <f t="shared" si="4"/>
        <v>-270</v>
      </c>
    </row>
    <row r="99" spans="1:13" ht="15">
      <c r="A99" s="22">
        <f t="shared" si="5"/>
        <v>89</v>
      </c>
      <c r="B99" s="21" t="s">
        <v>47</v>
      </c>
      <c r="C99" s="7" t="s">
        <v>111</v>
      </c>
      <c r="D99" s="20"/>
      <c r="E99" s="19"/>
      <c r="F99" s="19"/>
      <c r="G99" s="19">
        <v>916</v>
      </c>
      <c r="H99" s="19"/>
      <c r="I99" s="19"/>
      <c r="K99" s="19">
        <v>916</v>
      </c>
      <c r="L99" s="18"/>
      <c r="M99" s="17">
        <f t="shared" si="4"/>
        <v>-916</v>
      </c>
    </row>
    <row r="100" spans="1:13" ht="15">
      <c r="A100" s="22">
        <f t="shared" si="5"/>
        <v>90</v>
      </c>
      <c r="B100" s="21" t="s">
        <v>47</v>
      </c>
      <c r="C100" s="7" t="s">
        <v>112</v>
      </c>
      <c r="D100" s="20"/>
      <c r="E100" s="19"/>
      <c r="F100" s="19"/>
      <c r="G100" s="19">
        <v>833</v>
      </c>
      <c r="H100" s="19"/>
      <c r="I100" s="19"/>
      <c r="K100" s="19">
        <v>833</v>
      </c>
      <c r="L100" s="18"/>
      <c r="M100" s="17">
        <f t="shared" si="4"/>
        <v>-833</v>
      </c>
    </row>
    <row r="101" spans="1:13" ht="15">
      <c r="A101" s="22">
        <f t="shared" si="5"/>
        <v>91</v>
      </c>
      <c r="B101" s="21" t="s">
        <v>47</v>
      </c>
      <c r="C101" s="7" t="s">
        <v>113</v>
      </c>
      <c r="D101" s="20"/>
      <c r="E101" s="19"/>
      <c r="F101" s="19"/>
      <c r="G101" s="19">
        <v>500</v>
      </c>
      <c r="H101" s="19"/>
      <c r="I101" s="19"/>
      <c r="K101" s="19">
        <v>500</v>
      </c>
      <c r="L101" s="18"/>
      <c r="M101" s="17">
        <f t="shared" si="4"/>
        <v>-500</v>
      </c>
    </row>
    <row r="102" spans="1:13" ht="15">
      <c r="A102" s="22">
        <f t="shared" si="5"/>
        <v>92</v>
      </c>
      <c r="B102" s="21" t="s">
        <v>47</v>
      </c>
      <c r="C102" s="7" t="s">
        <v>114</v>
      </c>
      <c r="D102" s="20"/>
      <c r="E102" s="19"/>
      <c r="F102" s="19"/>
      <c r="G102" s="19"/>
      <c r="H102" s="19"/>
      <c r="I102" s="19">
        <v>1600</v>
      </c>
      <c r="K102" s="19">
        <v>1600</v>
      </c>
      <c r="L102" s="18"/>
      <c r="M102" s="17">
        <f t="shared" si="4"/>
        <v>-1600</v>
      </c>
    </row>
    <row r="103" spans="1:13" ht="15">
      <c r="A103" s="22">
        <f t="shared" si="5"/>
        <v>93</v>
      </c>
      <c r="B103" s="21" t="s">
        <v>47</v>
      </c>
      <c r="C103" s="7" t="s">
        <v>115</v>
      </c>
      <c r="D103" s="20"/>
      <c r="E103" s="19"/>
      <c r="F103" s="19"/>
      <c r="G103" s="19">
        <v>5000</v>
      </c>
      <c r="H103" s="19"/>
      <c r="I103" s="19"/>
      <c r="K103" s="19">
        <v>5000</v>
      </c>
      <c r="L103" s="18"/>
      <c r="M103" s="17">
        <f t="shared" si="4"/>
        <v>-5000</v>
      </c>
    </row>
    <row r="104" spans="1:13" ht="15">
      <c r="A104" s="22">
        <f t="shared" si="5"/>
        <v>94</v>
      </c>
      <c r="B104" s="21" t="s">
        <v>47</v>
      </c>
      <c r="C104" s="7" t="s">
        <v>116</v>
      </c>
      <c r="D104" s="20"/>
      <c r="E104" s="19"/>
      <c r="F104" s="19"/>
      <c r="G104" s="19">
        <v>1300</v>
      </c>
      <c r="H104" s="19"/>
      <c r="I104" s="19"/>
      <c r="K104" s="19">
        <v>1300</v>
      </c>
      <c r="L104" s="18"/>
      <c r="M104" s="17">
        <f t="shared" si="4"/>
        <v>-1300</v>
      </c>
    </row>
    <row r="105" spans="1:13" ht="15">
      <c r="A105" s="22">
        <f t="shared" si="5"/>
        <v>95</v>
      </c>
      <c r="B105" s="21" t="s">
        <v>47</v>
      </c>
      <c r="C105" s="7" t="s">
        <v>117</v>
      </c>
      <c r="D105" s="20"/>
      <c r="E105" s="19"/>
      <c r="F105" s="19"/>
      <c r="G105" s="19">
        <v>390</v>
      </c>
      <c r="H105" s="19"/>
      <c r="I105" s="19"/>
      <c r="K105" s="19">
        <v>390</v>
      </c>
      <c r="L105" s="18"/>
      <c r="M105" s="17">
        <f t="shared" si="4"/>
        <v>-390</v>
      </c>
    </row>
    <row r="106" spans="1:13" ht="15">
      <c r="A106" s="22">
        <f t="shared" si="5"/>
        <v>96</v>
      </c>
      <c r="B106" s="21" t="s">
        <v>47</v>
      </c>
      <c r="C106" s="7" t="s">
        <v>118</v>
      </c>
      <c r="D106" s="20"/>
      <c r="E106" s="19"/>
      <c r="F106" s="19"/>
      <c r="G106" s="19">
        <v>833</v>
      </c>
      <c r="H106" s="19"/>
      <c r="I106" s="19"/>
      <c r="K106" s="19">
        <v>833</v>
      </c>
      <c r="L106" s="18"/>
      <c r="M106" s="17">
        <f t="shared" si="4"/>
        <v>-833</v>
      </c>
    </row>
    <row r="107" spans="1:13" ht="15">
      <c r="A107" s="22">
        <f t="shared" si="5"/>
        <v>97</v>
      </c>
      <c r="B107" s="21" t="s">
        <v>119</v>
      </c>
      <c r="C107" s="7" t="s">
        <v>120</v>
      </c>
      <c r="D107" s="20"/>
      <c r="E107" s="19"/>
      <c r="F107" s="19"/>
      <c r="G107" s="19">
        <v>7342</v>
      </c>
      <c r="H107" s="19"/>
      <c r="I107" s="19"/>
      <c r="K107" s="19">
        <v>7342</v>
      </c>
      <c r="L107" s="18"/>
      <c r="M107" s="17">
        <f t="shared" si="4"/>
        <v>-7342</v>
      </c>
    </row>
    <row r="108" spans="1:13" ht="13.5" thickBot="1">
      <c r="A108" s="8"/>
      <c r="C108" s="7" t="s">
        <v>121</v>
      </c>
      <c r="E108" s="16">
        <f>SUM(E11:E107)</f>
        <v>26</v>
      </c>
      <c r="G108" s="16">
        <f>SUM(G11:G107)</f>
        <v>387196</v>
      </c>
      <c r="I108" s="16">
        <f>SUM(I11:I107)</f>
        <v>23650</v>
      </c>
      <c r="K108" s="16">
        <f>SUM(K11:K107)</f>
        <v>410872</v>
      </c>
      <c r="M108" s="16">
        <f>SUM(M11:M107)</f>
        <v>-410872</v>
      </c>
    </row>
    <row r="109" spans="1:13" ht="13.5" thickTop="1"/>
  </sheetData>
  <mergeCells count="6">
    <mergeCell ref="E7:I7"/>
    <mergeCell ref="G8:I8"/>
    <mergeCell ref="A1:M1"/>
    <mergeCell ref="A2:M2"/>
    <mergeCell ref="A3:M3"/>
    <mergeCell ref="A4:M4"/>
  </mergeCells>
  <printOptions horizontalCentered="1"/>
  <pageMargins left="0.7" right="0.7" top="1" bottom="0.75" header="0.3" footer="0.3"/>
  <pageSetup scale="67" fitToHeight="0" orientation="landscape" r:id="rId1"/>
  <headerFooter alignWithMargins="0">
    <oddFooter>&amp;RExhibit No. 19
Case No. IPC-E-25-16
P. Jeppsen, IPC
Page &amp;P of &amp;N</oddFooter>
  </headerFooter>
  <rowBreaks count="2" manualBreakCount="2">
    <brk id="40" max="12" man="1"/>
    <brk id="7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7D78-5345-471D-A54A-4C971CFDCAAD}">
  <sheetPr>
    <pageSetUpPr fitToPage="1"/>
  </sheetPr>
  <dimension ref="A1:I239"/>
  <sheetViews>
    <sheetView zoomScale="80" zoomScaleNormal="80" workbookViewId="0">
      <selection activeCell="G37" sqref="G37"/>
    </sheetView>
  </sheetViews>
  <sheetFormatPr defaultColWidth="9" defaultRowHeight="12.75"/>
  <cols>
    <col min="1" max="1" width="9" style="1"/>
    <col min="2" max="2" width="2" style="1" customWidth="1"/>
    <col min="3" max="3" width="2.25" style="1" customWidth="1"/>
    <col min="4" max="4" width="52.875" style="1" customWidth="1"/>
    <col min="5" max="5" width="9" style="1"/>
    <col min="6" max="6" width="12.75" style="1" customWidth="1"/>
    <col min="7" max="7" width="2.375" style="1" customWidth="1"/>
    <col min="8" max="8" width="11.875" style="40" bestFit="1" customWidth="1"/>
    <col min="9" max="9" width="1.875" style="40" customWidth="1"/>
    <col min="10" max="16384" width="9" style="1"/>
  </cols>
  <sheetData>
    <row r="1" spans="1:9" ht="12.7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</row>
    <row r="2" spans="1:9" ht="12.75" customHeight="1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3" spans="1:9" ht="12.75" customHeight="1">
      <c r="A3" s="85" t="s">
        <v>122</v>
      </c>
      <c r="B3" s="85"/>
      <c r="C3" s="85"/>
      <c r="D3" s="85"/>
      <c r="E3" s="85"/>
      <c r="F3" s="85"/>
      <c r="G3" s="85"/>
      <c r="H3" s="85"/>
      <c r="I3" s="85"/>
    </row>
    <row r="4" spans="1:9" ht="12.75" customHeight="1">
      <c r="A4" s="84" t="str">
        <f>+[19]OthOpRev451_454_456!A3</f>
        <v>For Twelve Months Ended December 31, 2025</v>
      </c>
      <c r="B4" s="84"/>
      <c r="C4" s="84"/>
      <c r="D4" s="84"/>
      <c r="E4" s="84"/>
      <c r="F4" s="84"/>
      <c r="G4" s="84"/>
      <c r="H4" s="84"/>
      <c r="I4" s="84"/>
    </row>
    <row r="5" spans="1:9">
      <c r="A5" s="61"/>
      <c r="B5" s="61"/>
      <c r="C5" s="61"/>
      <c r="D5" s="61"/>
      <c r="E5" s="61"/>
      <c r="F5" s="61"/>
      <c r="G5" s="42"/>
    </row>
    <row r="6" spans="1:9">
      <c r="A6" s="46"/>
      <c r="B6" s="46"/>
      <c r="C6" s="46"/>
      <c r="D6" s="46"/>
      <c r="E6" s="44"/>
      <c r="F6" s="44"/>
      <c r="G6" s="42"/>
    </row>
    <row r="7" spans="1:9">
      <c r="A7" s="15">
        <v>-1</v>
      </c>
      <c r="B7" s="46"/>
      <c r="C7" s="46"/>
      <c r="D7" s="15">
        <v>-2</v>
      </c>
      <c r="E7" s="44"/>
      <c r="F7" s="15">
        <v>-3</v>
      </c>
      <c r="H7" s="15">
        <v>-4</v>
      </c>
      <c r="I7" s="15"/>
    </row>
    <row r="8" spans="1:9">
      <c r="A8" s="46"/>
      <c r="B8" s="46"/>
      <c r="C8" s="42"/>
      <c r="D8" s="42"/>
      <c r="E8" s="44"/>
      <c r="F8" s="14"/>
      <c r="G8" s="12"/>
      <c r="H8" s="12"/>
      <c r="I8" s="12"/>
    </row>
    <row r="9" spans="1:9">
      <c r="A9" s="46"/>
      <c r="B9" s="46"/>
      <c r="C9" s="42"/>
      <c r="D9" s="42"/>
      <c r="E9" s="58"/>
      <c r="F9" s="14">
        <v>2024</v>
      </c>
      <c r="G9" s="12"/>
      <c r="H9" s="14">
        <v>2024</v>
      </c>
      <c r="I9" s="12"/>
    </row>
    <row r="10" spans="1:9">
      <c r="A10" s="59" t="s">
        <v>5</v>
      </c>
      <c r="B10" s="59"/>
      <c r="C10" s="60" t="s">
        <v>123</v>
      </c>
      <c r="D10" s="59"/>
      <c r="E10" s="58"/>
      <c r="F10" s="13" t="s">
        <v>7</v>
      </c>
      <c r="G10" s="12"/>
      <c r="H10" s="11" t="s">
        <v>19</v>
      </c>
      <c r="I10" s="9"/>
    </row>
    <row r="11" spans="1:9">
      <c r="A11" s="42"/>
      <c r="B11" s="42"/>
      <c r="C11" s="42"/>
      <c r="D11" s="42"/>
      <c r="E11" s="42"/>
      <c r="F11" s="42"/>
      <c r="G11" s="42"/>
    </row>
    <row r="12" spans="1:9">
      <c r="A12" s="46">
        <v>1</v>
      </c>
      <c r="B12" s="46"/>
      <c r="C12" s="56" t="s">
        <v>124</v>
      </c>
      <c r="D12" s="56"/>
      <c r="E12" s="44"/>
      <c r="F12" s="44"/>
      <c r="G12" s="42"/>
      <c r="H12" s="1"/>
      <c r="I12" s="1"/>
    </row>
    <row r="13" spans="1:9">
      <c r="A13" s="46">
        <v>2</v>
      </c>
      <c r="B13" s="46"/>
      <c r="C13" s="45" t="s">
        <v>125</v>
      </c>
      <c r="D13" s="49"/>
      <c r="E13" s="44"/>
      <c r="F13" s="48">
        <v>10951.86</v>
      </c>
      <c r="G13" s="42"/>
      <c r="H13" s="41"/>
      <c r="I13" s="41"/>
    </row>
    <row r="14" spans="1:9">
      <c r="A14" s="46">
        <v>3</v>
      </c>
      <c r="B14" s="46"/>
      <c r="C14" s="50" t="s">
        <v>126</v>
      </c>
      <c r="D14" s="49"/>
      <c r="E14" s="44"/>
      <c r="F14" s="44"/>
      <c r="G14" s="42"/>
      <c r="H14" s="41"/>
      <c r="I14" s="41"/>
    </row>
    <row r="15" spans="1:9">
      <c r="A15" s="46">
        <v>4</v>
      </c>
      <c r="B15" s="46"/>
      <c r="C15" s="42"/>
      <c r="D15" s="49" t="s">
        <v>127</v>
      </c>
      <c r="E15" s="44"/>
      <c r="F15" s="53">
        <v>0</v>
      </c>
      <c r="G15" s="42"/>
      <c r="H15" s="41"/>
      <c r="I15" s="41"/>
    </row>
    <row r="16" spans="1:9">
      <c r="A16" s="46">
        <v>5</v>
      </c>
      <c r="B16" s="46"/>
      <c r="C16" s="42"/>
      <c r="D16" s="49" t="s">
        <v>128</v>
      </c>
      <c r="E16" s="44"/>
      <c r="F16" s="53">
        <v>0</v>
      </c>
      <c r="G16" s="42"/>
      <c r="H16" s="41"/>
      <c r="I16" s="41"/>
    </row>
    <row r="17" spans="1:9">
      <c r="A17" s="46">
        <v>6</v>
      </c>
      <c r="B17" s="46"/>
      <c r="C17" s="42"/>
      <c r="D17" s="49" t="s">
        <v>129</v>
      </c>
      <c r="E17" s="44"/>
      <c r="F17" s="55">
        <v>0</v>
      </c>
      <c r="G17" s="42"/>
      <c r="H17" s="41"/>
      <c r="I17" s="41"/>
    </row>
    <row r="18" spans="1:9">
      <c r="A18" s="46">
        <v>7</v>
      </c>
      <c r="B18" s="46"/>
      <c r="C18" s="49"/>
      <c r="D18" s="49" t="s">
        <v>130</v>
      </c>
      <c r="E18" s="44"/>
      <c r="F18" s="53">
        <f>SUM(F13:F17)</f>
        <v>10951.86</v>
      </c>
      <c r="G18" s="42"/>
      <c r="H18" s="41"/>
      <c r="I18" s="41"/>
    </row>
    <row r="19" spans="1:9">
      <c r="A19" s="46">
        <v>8</v>
      </c>
      <c r="B19" s="46"/>
      <c r="C19" s="49"/>
      <c r="D19" s="49" t="s">
        <v>131</v>
      </c>
      <c r="E19" s="44"/>
      <c r="F19" s="54">
        <v>0</v>
      </c>
      <c r="G19" s="42"/>
      <c r="H19" s="41"/>
      <c r="I19" s="41"/>
    </row>
    <row r="20" spans="1:9">
      <c r="A20" s="46">
        <v>9</v>
      </c>
      <c r="B20" s="46"/>
      <c r="C20" s="50" t="s">
        <v>132</v>
      </c>
      <c r="D20" s="49"/>
      <c r="E20" s="44"/>
      <c r="F20" s="53">
        <f>ROUND(+F18*F19,0)</f>
        <v>0</v>
      </c>
      <c r="G20" s="42"/>
      <c r="H20" s="41"/>
      <c r="I20" s="41"/>
    </row>
    <row r="21" spans="1:9">
      <c r="A21" s="46">
        <v>10</v>
      </c>
      <c r="B21" s="46"/>
      <c r="C21" s="45" t="s">
        <v>133</v>
      </c>
      <c r="D21" s="49"/>
      <c r="E21" s="44"/>
      <c r="F21" s="53"/>
      <c r="G21" s="42"/>
      <c r="H21" s="41"/>
      <c r="I21" s="41"/>
    </row>
    <row r="22" spans="1:9">
      <c r="A22" s="46">
        <v>11</v>
      </c>
      <c r="B22" s="46"/>
      <c r="C22" s="49"/>
      <c r="D22" s="49" t="s">
        <v>134</v>
      </c>
      <c r="E22" s="44"/>
      <c r="F22" s="53">
        <v>0</v>
      </c>
      <c r="G22" s="42"/>
      <c r="H22" s="41"/>
      <c r="I22" s="41"/>
    </row>
    <row r="23" spans="1:9">
      <c r="A23" s="46">
        <v>12</v>
      </c>
      <c r="B23" s="46"/>
      <c r="C23" s="49"/>
      <c r="D23" s="49" t="s">
        <v>135</v>
      </c>
      <c r="E23" s="44"/>
      <c r="F23" s="53">
        <v>0</v>
      </c>
      <c r="G23" s="42"/>
      <c r="H23" s="41"/>
      <c r="I23" s="41"/>
    </row>
    <row r="24" spans="1:9">
      <c r="A24" s="46">
        <v>13</v>
      </c>
      <c r="B24" s="46"/>
      <c r="C24" s="49"/>
      <c r="D24" s="49" t="s">
        <v>136</v>
      </c>
      <c r="E24" s="44"/>
      <c r="F24" s="53">
        <v>0</v>
      </c>
      <c r="G24" s="42"/>
      <c r="H24" s="41"/>
      <c r="I24" s="41"/>
    </row>
    <row r="25" spans="1:9" ht="13.5" thickBot="1">
      <c r="A25" s="46">
        <v>14</v>
      </c>
      <c r="B25" s="46"/>
      <c r="C25" s="50" t="s">
        <v>137</v>
      </c>
      <c r="D25" s="49"/>
      <c r="E25" s="44"/>
      <c r="F25" s="52">
        <f>SUM(F20:F24)</f>
        <v>0</v>
      </c>
      <c r="G25" s="42"/>
      <c r="H25" s="4">
        <v>0</v>
      </c>
      <c r="I25" s="41"/>
    </row>
    <row r="26" spans="1:9" ht="13.5" thickTop="1">
      <c r="A26" s="46"/>
      <c r="B26" s="46"/>
      <c r="C26" s="42"/>
      <c r="D26" s="42"/>
      <c r="E26" s="44"/>
      <c r="F26" s="44"/>
      <c r="G26" s="42"/>
      <c r="H26" s="4"/>
      <c r="I26" s="41"/>
    </row>
    <row r="27" spans="1:9">
      <c r="A27" s="46">
        <v>15</v>
      </c>
      <c r="B27" s="46"/>
      <c r="C27" s="56" t="s">
        <v>138</v>
      </c>
      <c r="D27" s="56"/>
      <c r="E27" s="44"/>
      <c r="F27" s="44"/>
      <c r="G27" s="42"/>
      <c r="H27" s="1"/>
      <c r="I27" s="1"/>
    </row>
    <row r="28" spans="1:9">
      <c r="A28" s="46">
        <v>16</v>
      </c>
      <c r="B28" s="46"/>
      <c r="C28" s="50" t="s">
        <v>125</v>
      </c>
      <c r="D28" s="49"/>
      <c r="E28" s="44"/>
      <c r="F28" s="48">
        <v>43877.409999999974</v>
      </c>
      <c r="G28" s="42"/>
      <c r="H28" s="41"/>
      <c r="I28" s="41"/>
    </row>
    <row r="29" spans="1:9">
      <c r="A29" s="46">
        <v>17</v>
      </c>
      <c r="B29" s="46"/>
      <c r="C29" s="50" t="s">
        <v>126</v>
      </c>
      <c r="D29" s="49"/>
      <c r="E29" s="44"/>
      <c r="F29" s="44"/>
      <c r="G29" s="42"/>
      <c r="H29" s="41"/>
      <c r="I29" s="41"/>
    </row>
    <row r="30" spans="1:9">
      <c r="A30" s="46">
        <v>18</v>
      </c>
      <c r="B30" s="46"/>
      <c r="C30" s="42"/>
      <c r="D30" s="49" t="s">
        <v>127</v>
      </c>
      <c r="E30" s="44"/>
      <c r="F30" s="53">
        <v>0</v>
      </c>
      <c r="G30" s="42"/>
      <c r="H30" s="41"/>
      <c r="I30" s="41"/>
    </row>
    <row r="31" spans="1:9">
      <c r="A31" s="46">
        <v>19</v>
      </c>
      <c r="B31" s="46"/>
      <c r="C31" s="42"/>
      <c r="D31" s="49" t="s">
        <v>128</v>
      </c>
      <c r="E31" s="44"/>
      <c r="F31" s="53">
        <v>-6364.19</v>
      </c>
      <c r="G31" s="42"/>
      <c r="H31" s="41"/>
      <c r="I31" s="41"/>
    </row>
    <row r="32" spans="1:9">
      <c r="A32" s="46">
        <v>20</v>
      </c>
      <c r="B32" s="46"/>
      <c r="C32" s="42"/>
      <c r="D32" s="49" t="s">
        <v>129</v>
      </c>
      <c r="E32" s="44"/>
      <c r="F32" s="55">
        <v>0</v>
      </c>
      <c r="G32" s="42"/>
      <c r="H32" s="41"/>
      <c r="I32" s="41"/>
    </row>
    <row r="33" spans="1:9">
      <c r="A33" s="46">
        <v>21</v>
      </c>
      <c r="B33" s="46"/>
      <c r="C33" s="49"/>
      <c r="D33" s="49" t="s">
        <v>130</v>
      </c>
      <c r="E33" s="44"/>
      <c r="F33" s="53">
        <f>SUM(F28:F32)</f>
        <v>37513.219999999972</v>
      </c>
      <c r="G33" s="42"/>
      <c r="H33" s="41"/>
      <c r="I33" s="41"/>
    </row>
    <row r="34" spans="1:9">
      <c r="A34" s="46">
        <v>22</v>
      </c>
      <c r="B34" s="46"/>
      <c r="C34" s="49"/>
      <c r="D34" s="49" t="s">
        <v>131</v>
      </c>
      <c r="E34" s="44"/>
      <c r="F34" s="54">
        <v>0.01</v>
      </c>
      <c r="G34" s="42"/>
      <c r="H34" s="41"/>
      <c r="I34" s="41"/>
    </row>
    <row r="35" spans="1:9">
      <c r="A35" s="46">
        <v>23</v>
      </c>
      <c r="B35" s="46"/>
      <c r="C35" s="50" t="s">
        <v>132</v>
      </c>
      <c r="D35" s="49"/>
      <c r="E35" s="44"/>
      <c r="F35" s="53">
        <f>ROUND(+F33*F34,0)</f>
        <v>375</v>
      </c>
      <c r="G35" s="42"/>
      <c r="H35" s="41"/>
      <c r="I35" s="41"/>
    </row>
    <row r="36" spans="1:9">
      <c r="A36" s="46">
        <v>24</v>
      </c>
      <c r="B36" s="46"/>
      <c r="C36" s="45" t="s">
        <v>133</v>
      </c>
      <c r="D36" s="49"/>
      <c r="E36" s="44"/>
      <c r="F36" s="53"/>
      <c r="G36" s="42"/>
      <c r="H36" s="41"/>
      <c r="I36" s="41"/>
    </row>
    <row r="37" spans="1:9">
      <c r="A37" s="46">
        <v>25</v>
      </c>
      <c r="B37" s="46"/>
      <c r="C37" s="49"/>
      <c r="D37" s="49" t="s">
        <v>134</v>
      </c>
      <c r="E37" s="44"/>
      <c r="F37" s="53">
        <v>0</v>
      </c>
      <c r="G37" s="42"/>
      <c r="H37" s="41"/>
      <c r="I37" s="41"/>
    </row>
    <row r="38" spans="1:9">
      <c r="A38" s="46">
        <v>26</v>
      </c>
      <c r="B38" s="46"/>
      <c r="C38" s="49"/>
      <c r="D38" s="49" t="s">
        <v>135</v>
      </c>
      <c r="E38" s="44"/>
      <c r="F38" s="53">
        <v>0</v>
      </c>
      <c r="G38" s="42"/>
      <c r="H38" s="41"/>
      <c r="I38" s="41"/>
    </row>
    <row r="39" spans="1:9">
      <c r="A39" s="46">
        <v>27</v>
      </c>
      <c r="B39" s="46"/>
      <c r="C39" s="49"/>
      <c r="D39" s="49" t="s">
        <v>136</v>
      </c>
      <c r="E39" s="44"/>
      <c r="F39" s="53">
        <v>2124</v>
      </c>
      <c r="G39" s="42"/>
      <c r="H39" s="41"/>
      <c r="I39" s="41"/>
    </row>
    <row r="40" spans="1:9" ht="13.5" thickBot="1">
      <c r="A40" s="46">
        <v>28</v>
      </c>
      <c r="B40" s="46"/>
      <c r="C40" s="50" t="s">
        <v>137</v>
      </c>
      <c r="D40" s="49"/>
      <c r="E40" s="44"/>
      <c r="F40" s="52">
        <f>SUM(F35:F39)</f>
        <v>2499</v>
      </c>
      <c r="G40" s="42"/>
      <c r="H40" s="4">
        <f>-F40</f>
        <v>-2499</v>
      </c>
      <c r="I40" s="41"/>
    </row>
    <row r="41" spans="1:9" ht="13.5" thickTop="1">
      <c r="A41" s="46"/>
      <c r="B41" s="46"/>
      <c r="C41" s="42"/>
      <c r="D41" s="42"/>
      <c r="E41" s="44"/>
      <c r="F41" s="48"/>
      <c r="G41" s="42"/>
      <c r="H41" s="4"/>
      <c r="I41" s="41"/>
    </row>
    <row r="42" spans="1:9">
      <c r="A42" s="46">
        <v>29</v>
      </c>
      <c r="B42" s="46"/>
      <c r="C42" s="56" t="s">
        <v>139</v>
      </c>
      <c r="D42" s="56"/>
      <c r="E42" s="44"/>
      <c r="F42" s="44"/>
      <c r="G42" s="42"/>
      <c r="H42" s="4"/>
      <c r="I42" s="41"/>
    </row>
    <row r="43" spans="1:9">
      <c r="A43" s="46">
        <v>30</v>
      </c>
      <c r="B43" s="46"/>
      <c r="C43" s="50" t="s">
        <v>125</v>
      </c>
      <c r="D43" s="49"/>
      <c r="E43" s="44"/>
      <c r="F43" s="48">
        <v>4241.1099999999997</v>
      </c>
      <c r="G43" s="42"/>
      <c r="H43" s="4"/>
      <c r="I43" s="41"/>
    </row>
    <row r="44" spans="1:9">
      <c r="A44" s="46">
        <v>31</v>
      </c>
      <c r="B44" s="46"/>
      <c r="C44" s="50" t="s">
        <v>126</v>
      </c>
      <c r="D44" s="49"/>
      <c r="E44" s="44"/>
      <c r="F44" s="44"/>
      <c r="G44" s="42"/>
      <c r="H44" s="4"/>
      <c r="I44" s="41"/>
    </row>
    <row r="45" spans="1:9">
      <c r="A45" s="46">
        <v>32</v>
      </c>
      <c r="B45" s="46"/>
      <c r="C45" s="42"/>
      <c r="D45" s="49" t="s">
        <v>127</v>
      </c>
      <c r="E45" s="44"/>
      <c r="F45" s="53">
        <v>0</v>
      </c>
      <c r="G45" s="42"/>
      <c r="H45" s="4"/>
      <c r="I45" s="41"/>
    </row>
    <row r="46" spans="1:9">
      <c r="A46" s="46">
        <v>33</v>
      </c>
      <c r="B46" s="46"/>
      <c r="C46" s="42"/>
      <c r="D46" s="49" t="s">
        <v>128</v>
      </c>
      <c r="E46" s="44"/>
      <c r="F46" s="53">
        <v>0</v>
      </c>
      <c r="G46" s="42"/>
      <c r="H46" s="4"/>
      <c r="I46" s="41"/>
    </row>
    <row r="47" spans="1:9">
      <c r="A47" s="46">
        <v>34</v>
      </c>
      <c r="B47" s="46"/>
      <c r="C47" s="42"/>
      <c r="D47" s="49" t="s">
        <v>129</v>
      </c>
      <c r="E47" s="44"/>
      <c r="F47" s="55">
        <v>0</v>
      </c>
      <c r="G47" s="42"/>
      <c r="H47" s="4"/>
      <c r="I47" s="41"/>
    </row>
    <row r="48" spans="1:9">
      <c r="A48" s="46">
        <v>35</v>
      </c>
      <c r="B48" s="46"/>
      <c r="C48" s="49"/>
      <c r="D48" s="49" t="s">
        <v>130</v>
      </c>
      <c r="E48" s="44"/>
      <c r="F48" s="53">
        <f>SUM(F43:F47)</f>
        <v>4241.1099999999997</v>
      </c>
      <c r="G48" s="42"/>
      <c r="H48" s="4"/>
      <c r="I48" s="41"/>
    </row>
    <row r="49" spans="1:9">
      <c r="A49" s="46">
        <v>36</v>
      </c>
      <c r="B49" s="46"/>
      <c r="C49" s="49"/>
      <c r="D49" s="49" t="s">
        <v>131</v>
      </c>
      <c r="E49" s="44"/>
      <c r="F49" s="54">
        <v>0</v>
      </c>
      <c r="G49" s="42"/>
      <c r="H49" s="4"/>
      <c r="I49" s="41"/>
    </row>
    <row r="50" spans="1:9">
      <c r="A50" s="46">
        <v>37</v>
      </c>
      <c r="B50" s="46"/>
      <c r="C50" s="50" t="s">
        <v>132</v>
      </c>
      <c r="D50" s="49"/>
      <c r="E50" s="44"/>
      <c r="F50" s="53">
        <f>ROUND(+F48*F49,0)</f>
        <v>0</v>
      </c>
      <c r="G50" s="42"/>
      <c r="H50" s="4"/>
      <c r="I50" s="41"/>
    </row>
    <row r="51" spans="1:9">
      <c r="A51" s="46">
        <v>38</v>
      </c>
      <c r="B51" s="46"/>
      <c r="C51" s="45" t="s">
        <v>133</v>
      </c>
      <c r="D51" s="49"/>
      <c r="E51" s="44"/>
      <c r="F51" s="53"/>
      <c r="G51" s="42"/>
      <c r="H51" s="4"/>
      <c r="I51" s="41"/>
    </row>
    <row r="52" spans="1:9">
      <c r="A52" s="46">
        <v>39</v>
      </c>
      <c r="B52" s="46"/>
      <c r="C52" s="49"/>
      <c r="D52" s="49" t="s">
        <v>134</v>
      </c>
      <c r="E52" s="44"/>
      <c r="F52" s="53">
        <v>0</v>
      </c>
      <c r="G52" s="42"/>
      <c r="H52" s="4"/>
      <c r="I52" s="41"/>
    </row>
    <row r="53" spans="1:9">
      <c r="A53" s="46">
        <v>40</v>
      </c>
      <c r="B53" s="46"/>
      <c r="C53" s="49"/>
      <c r="D53" s="49" t="s">
        <v>135</v>
      </c>
      <c r="E53" s="44"/>
      <c r="F53" s="53">
        <v>0</v>
      </c>
      <c r="G53" s="42"/>
      <c r="H53" s="4"/>
      <c r="I53" s="41"/>
    </row>
    <row r="54" spans="1:9">
      <c r="A54" s="46">
        <v>41</v>
      </c>
      <c r="B54" s="46"/>
      <c r="C54" s="49"/>
      <c r="D54" s="49" t="s">
        <v>136</v>
      </c>
      <c r="E54" s="44"/>
      <c r="F54" s="53">
        <v>0</v>
      </c>
      <c r="G54" s="42"/>
      <c r="H54" s="4"/>
      <c r="I54" s="41"/>
    </row>
    <row r="55" spans="1:9" ht="13.5" thickBot="1">
      <c r="A55" s="46">
        <v>42</v>
      </c>
      <c r="B55" s="46"/>
      <c r="C55" s="50" t="s">
        <v>137</v>
      </c>
      <c r="D55" s="49"/>
      <c r="E55" s="44"/>
      <c r="F55" s="52">
        <f>SUM(F50:F54)</f>
        <v>0</v>
      </c>
      <c r="G55" s="42"/>
      <c r="H55" s="4">
        <f>-F55</f>
        <v>0</v>
      </c>
      <c r="I55" s="41"/>
    </row>
    <row r="56" spans="1:9" ht="13.5" thickTop="1">
      <c r="A56" s="46"/>
      <c r="B56" s="46"/>
      <c r="C56" s="51"/>
      <c r="D56" s="51"/>
      <c r="E56" s="44"/>
      <c r="F56" s="43"/>
      <c r="G56" s="42"/>
      <c r="H56" s="4"/>
      <c r="I56" s="41"/>
    </row>
    <row r="57" spans="1:9">
      <c r="A57" s="46">
        <v>43</v>
      </c>
      <c r="B57" s="46"/>
      <c r="C57" s="56" t="s">
        <v>140</v>
      </c>
      <c r="D57" s="51"/>
      <c r="E57" s="44"/>
      <c r="F57" s="44"/>
      <c r="G57" s="42"/>
      <c r="H57" s="4"/>
      <c r="I57" s="41"/>
    </row>
    <row r="58" spans="1:9">
      <c r="A58" s="46">
        <v>44</v>
      </c>
      <c r="B58" s="46"/>
      <c r="C58" s="50" t="s">
        <v>125</v>
      </c>
      <c r="D58" s="49"/>
      <c r="E58" s="44"/>
      <c r="F58" s="48">
        <v>6420.2700000000013</v>
      </c>
      <c r="G58" s="42"/>
      <c r="H58" s="4"/>
      <c r="I58" s="41"/>
    </row>
    <row r="59" spans="1:9">
      <c r="A59" s="46">
        <v>45</v>
      </c>
      <c r="B59" s="46"/>
      <c r="C59" s="50" t="s">
        <v>126</v>
      </c>
      <c r="D59" s="49"/>
      <c r="E59" s="44"/>
      <c r="F59" s="44"/>
      <c r="G59" s="42"/>
      <c r="H59" s="4"/>
      <c r="I59" s="41"/>
    </row>
    <row r="60" spans="1:9">
      <c r="A60" s="46">
        <v>46</v>
      </c>
      <c r="B60" s="46"/>
      <c r="C60" s="42"/>
      <c r="D60" s="49" t="s">
        <v>127</v>
      </c>
      <c r="E60" s="44"/>
      <c r="F60" s="53">
        <v>0</v>
      </c>
      <c r="G60" s="42"/>
      <c r="H60" s="4"/>
      <c r="I60" s="41"/>
    </row>
    <row r="61" spans="1:9">
      <c r="A61" s="46">
        <v>47</v>
      </c>
      <c r="B61" s="46"/>
      <c r="C61" s="42"/>
      <c r="D61" s="49" t="s">
        <v>128</v>
      </c>
      <c r="E61" s="44"/>
      <c r="F61" s="53">
        <v>0</v>
      </c>
      <c r="G61" s="42"/>
      <c r="H61" s="4"/>
      <c r="I61" s="41"/>
    </row>
    <row r="62" spans="1:9">
      <c r="A62" s="46">
        <v>48</v>
      </c>
      <c r="B62" s="46"/>
      <c r="C62" s="42"/>
      <c r="D62" s="49" t="s">
        <v>129</v>
      </c>
      <c r="E62" s="44"/>
      <c r="F62" s="55">
        <v>0</v>
      </c>
      <c r="G62" s="42"/>
      <c r="H62" s="4"/>
      <c r="I62" s="41"/>
    </row>
    <row r="63" spans="1:9">
      <c r="A63" s="46">
        <v>49</v>
      </c>
      <c r="B63" s="46"/>
      <c r="C63" s="49"/>
      <c r="D63" s="49" t="s">
        <v>130</v>
      </c>
      <c r="E63" s="44"/>
      <c r="F63" s="53">
        <f>SUM(F58:F62)</f>
        <v>6420.2700000000013</v>
      </c>
      <c r="G63" s="42"/>
      <c r="H63" s="4"/>
      <c r="I63" s="41"/>
    </row>
    <row r="64" spans="1:9">
      <c r="A64" s="46">
        <v>50</v>
      </c>
      <c r="B64" s="46"/>
      <c r="C64" s="49"/>
      <c r="D64" s="49" t="s">
        <v>131</v>
      </c>
      <c r="E64" s="44"/>
      <c r="F64" s="54">
        <v>6.1999999999999998E-3</v>
      </c>
      <c r="G64" s="42"/>
      <c r="H64" s="4"/>
      <c r="I64" s="41"/>
    </row>
    <row r="65" spans="1:9">
      <c r="A65" s="46">
        <v>51</v>
      </c>
      <c r="B65" s="46"/>
      <c r="C65" s="50" t="s">
        <v>132</v>
      </c>
      <c r="D65" s="49"/>
      <c r="E65" s="44"/>
      <c r="F65" s="53">
        <f>ROUND(+F63*F64,0)</f>
        <v>40</v>
      </c>
      <c r="G65" s="42"/>
      <c r="H65" s="4"/>
      <c r="I65" s="41"/>
    </row>
    <row r="66" spans="1:9">
      <c r="A66" s="46">
        <v>52</v>
      </c>
      <c r="B66" s="46"/>
      <c r="C66" s="45" t="s">
        <v>133</v>
      </c>
      <c r="D66" s="49"/>
      <c r="E66" s="44"/>
      <c r="F66" s="53"/>
      <c r="G66" s="42"/>
      <c r="H66" s="4"/>
      <c r="I66" s="41"/>
    </row>
    <row r="67" spans="1:9">
      <c r="A67" s="46">
        <v>53</v>
      </c>
      <c r="B67" s="46"/>
      <c r="C67" s="49"/>
      <c r="D67" s="49" t="s">
        <v>134</v>
      </c>
      <c r="E67" s="44"/>
      <c r="F67" s="53">
        <v>0</v>
      </c>
      <c r="G67" s="42"/>
      <c r="H67" s="4"/>
      <c r="I67" s="41"/>
    </row>
    <row r="68" spans="1:9">
      <c r="A68" s="46">
        <v>54</v>
      </c>
      <c r="B68" s="46"/>
      <c r="C68" s="49"/>
      <c r="D68" s="49" t="s">
        <v>135</v>
      </c>
      <c r="E68" s="44"/>
      <c r="F68" s="53">
        <v>0</v>
      </c>
      <c r="G68" s="42"/>
      <c r="H68" s="4"/>
      <c r="I68" s="41"/>
    </row>
    <row r="69" spans="1:9">
      <c r="A69" s="46">
        <v>55</v>
      </c>
      <c r="B69" s="46"/>
      <c r="C69" s="49"/>
      <c r="D69" s="49" t="s">
        <v>136</v>
      </c>
      <c r="E69" s="44"/>
      <c r="F69" s="53">
        <v>0</v>
      </c>
      <c r="G69" s="42"/>
      <c r="H69" s="4"/>
      <c r="I69" s="41"/>
    </row>
    <row r="70" spans="1:9" ht="13.5" thickBot="1">
      <c r="A70" s="46">
        <v>56</v>
      </c>
      <c r="B70" s="46"/>
      <c r="C70" s="50" t="s">
        <v>137</v>
      </c>
      <c r="D70" s="49"/>
      <c r="E70" s="44"/>
      <c r="F70" s="52">
        <f>SUM(F65:F69)</f>
        <v>40</v>
      </c>
      <c r="G70" s="42"/>
      <c r="H70" s="4">
        <f>-F70</f>
        <v>-40</v>
      </c>
      <c r="I70" s="41"/>
    </row>
    <row r="71" spans="1:9" ht="13.5" thickTop="1">
      <c r="A71" s="46"/>
      <c r="B71" s="46"/>
      <c r="C71" s="51"/>
      <c r="D71" s="51"/>
      <c r="E71" s="44"/>
      <c r="F71" s="43"/>
      <c r="G71" s="42"/>
      <c r="H71" s="4"/>
      <c r="I71" s="41"/>
    </row>
    <row r="72" spans="1:9">
      <c r="A72" s="46">
        <v>57</v>
      </c>
      <c r="B72" s="46"/>
      <c r="C72" s="56" t="s">
        <v>141</v>
      </c>
      <c r="D72" s="56"/>
      <c r="E72" s="44"/>
      <c r="F72" s="44"/>
      <c r="G72" s="42"/>
      <c r="H72" s="4"/>
      <c r="I72" s="41"/>
    </row>
    <row r="73" spans="1:9">
      <c r="A73" s="46">
        <v>58</v>
      </c>
      <c r="B73" s="46"/>
      <c r="C73" s="50" t="s">
        <v>125</v>
      </c>
      <c r="D73" s="49"/>
      <c r="E73" s="44"/>
      <c r="F73" s="48">
        <v>40442.350000000028</v>
      </c>
      <c r="G73" s="42"/>
      <c r="H73" s="4"/>
      <c r="I73" s="41"/>
    </row>
    <row r="74" spans="1:9">
      <c r="A74" s="46">
        <v>59</v>
      </c>
      <c r="B74" s="46"/>
      <c r="C74" s="50" t="s">
        <v>126</v>
      </c>
      <c r="D74" s="49"/>
      <c r="E74" s="44"/>
      <c r="F74" s="44"/>
      <c r="G74" s="42"/>
      <c r="H74" s="4"/>
      <c r="I74" s="41"/>
    </row>
    <row r="75" spans="1:9">
      <c r="A75" s="46">
        <v>60</v>
      </c>
      <c r="B75" s="46"/>
      <c r="C75" s="42"/>
      <c r="D75" s="49" t="s">
        <v>127</v>
      </c>
      <c r="E75" s="44"/>
      <c r="F75" s="53">
        <v>-1800</v>
      </c>
      <c r="G75" s="42"/>
      <c r="H75" s="4"/>
      <c r="I75" s="41"/>
    </row>
    <row r="76" spans="1:9">
      <c r="A76" s="46">
        <v>61</v>
      </c>
      <c r="B76" s="46"/>
      <c r="C76" s="42"/>
      <c r="D76" s="49" t="s">
        <v>128</v>
      </c>
      <c r="E76" s="44"/>
      <c r="F76" s="53">
        <v>-9593.34</v>
      </c>
      <c r="G76" s="42"/>
      <c r="H76" s="4"/>
      <c r="I76" s="41"/>
    </row>
    <row r="77" spans="1:9">
      <c r="A77" s="46">
        <v>62</v>
      </c>
      <c r="B77" s="46"/>
      <c r="C77" s="42"/>
      <c r="D77" s="49" t="s">
        <v>129</v>
      </c>
      <c r="E77" s="44"/>
      <c r="F77" s="55">
        <v>0</v>
      </c>
      <c r="G77" s="42"/>
      <c r="H77" s="4"/>
      <c r="I77" s="41"/>
    </row>
    <row r="78" spans="1:9">
      <c r="A78" s="46">
        <v>63</v>
      </c>
      <c r="B78" s="46"/>
      <c r="C78" s="49"/>
      <c r="D78" s="49" t="s">
        <v>130</v>
      </c>
      <c r="E78" s="44"/>
      <c r="F78" s="53">
        <f>SUM(F73:F77)</f>
        <v>29049.010000000028</v>
      </c>
      <c r="G78" s="42"/>
      <c r="H78" s="4"/>
      <c r="I78" s="41"/>
    </row>
    <row r="79" spans="1:9">
      <c r="A79" s="46">
        <v>64</v>
      </c>
      <c r="B79" s="46"/>
      <c r="C79" s="49"/>
      <c r="D79" s="49" t="s">
        <v>131</v>
      </c>
      <c r="E79" s="44"/>
      <c r="F79" s="54">
        <v>0.01</v>
      </c>
      <c r="G79" s="42"/>
      <c r="H79" s="4"/>
      <c r="I79" s="41"/>
    </row>
    <row r="80" spans="1:9">
      <c r="A80" s="46">
        <v>65</v>
      </c>
      <c r="B80" s="46"/>
      <c r="C80" s="50" t="s">
        <v>132</v>
      </c>
      <c r="D80" s="49"/>
      <c r="E80" s="44"/>
      <c r="F80" s="53">
        <f>ROUND(+F78*F79,0)</f>
        <v>290</v>
      </c>
      <c r="G80" s="42"/>
      <c r="H80" s="4"/>
      <c r="I80" s="41"/>
    </row>
    <row r="81" spans="1:9">
      <c r="A81" s="46">
        <v>66</v>
      </c>
      <c r="B81" s="46"/>
      <c r="C81" s="45" t="s">
        <v>133</v>
      </c>
      <c r="D81" s="49"/>
      <c r="E81" s="44"/>
      <c r="F81" s="53"/>
      <c r="G81" s="42"/>
      <c r="H81" s="4"/>
      <c r="I81" s="41"/>
    </row>
    <row r="82" spans="1:9">
      <c r="A82" s="46">
        <v>67</v>
      </c>
      <c r="B82" s="46"/>
      <c r="C82" s="49"/>
      <c r="D82" s="49" t="s">
        <v>134</v>
      </c>
      <c r="E82" s="44"/>
      <c r="F82" s="53">
        <v>1800</v>
      </c>
      <c r="G82" s="42"/>
      <c r="H82" s="4"/>
      <c r="I82" s="41"/>
    </row>
    <row r="83" spans="1:9">
      <c r="A83" s="46">
        <v>68</v>
      </c>
      <c r="B83" s="46"/>
      <c r="C83" s="49"/>
      <c r="D83" s="49" t="s">
        <v>135</v>
      </c>
      <c r="E83" s="44"/>
      <c r="F83" s="53">
        <v>0</v>
      </c>
      <c r="G83" s="42"/>
      <c r="H83" s="4"/>
      <c r="I83" s="41"/>
    </row>
    <row r="84" spans="1:9">
      <c r="A84" s="46">
        <v>69</v>
      </c>
      <c r="B84" s="46"/>
      <c r="C84" s="49"/>
      <c r="D84" s="49" t="s">
        <v>136</v>
      </c>
      <c r="E84" s="44"/>
      <c r="F84" s="53">
        <v>3198</v>
      </c>
      <c r="G84" s="42"/>
      <c r="H84" s="4"/>
      <c r="I84" s="41"/>
    </row>
    <row r="85" spans="1:9" ht="13.5" thickBot="1">
      <c r="A85" s="46">
        <v>70</v>
      </c>
      <c r="B85" s="46"/>
      <c r="C85" s="50" t="s">
        <v>137</v>
      </c>
      <c r="D85" s="49"/>
      <c r="E85" s="44"/>
      <c r="F85" s="52">
        <f>SUM(F80:F84)</f>
        <v>5288</v>
      </c>
      <c r="G85" s="42"/>
      <c r="H85" s="4">
        <f>-F85</f>
        <v>-5288</v>
      </c>
      <c r="I85" s="41"/>
    </row>
    <row r="86" spans="1:9" ht="13.5" thickTop="1">
      <c r="A86" s="46"/>
      <c r="B86" s="46"/>
      <c r="C86" s="56"/>
      <c r="D86" s="56"/>
      <c r="E86" s="44"/>
      <c r="F86" s="44"/>
      <c r="G86" s="42"/>
      <c r="H86" s="4"/>
      <c r="I86" s="41"/>
    </row>
    <row r="87" spans="1:9">
      <c r="A87" s="46">
        <v>71</v>
      </c>
      <c r="B87" s="46"/>
      <c r="C87" s="56" t="s">
        <v>142</v>
      </c>
      <c r="D87" s="51"/>
      <c r="E87" s="44"/>
      <c r="F87" s="44"/>
      <c r="G87" s="42"/>
      <c r="H87" s="4"/>
      <c r="I87" s="41"/>
    </row>
    <row r="88" spans="1:9">
      <c r="A88" s="46">
        <v>72</v>
      </c>
      <c r="B88" s="46"/>
      <c r="C88" s="50" t="s">
        <v>125</v>
      </c>
      <c r="D88" s="49"/>
      <c r="E88" s="44"/>
      <c r="F88" s="48">
        <v>11727.32</v>
      </c>
      <c r="G88" s="42"/>
      <c r="H88" s="4"/>
      <c r="I88" s="41"/>
    </row>
    <row r="89" spans="1:9">
      <c r="A89" s="46">
        <v>73</v>
      </c>
      <c r="B89" s="46"/>
      <c r="C89" s="50" t="s">
        <v>126</v>
      </c>
      <c r="D89" s="49"/>
      <c r="E89" s="44"/>
      <c r="F89" s="44"/>
      <c r="G89" s="42"/>
      <c r="H89" s="4"/>
      <c r="I89" s="41"/>
    </row>
    <row r="90" spans="1:9">
      <c r="A90" s="46">
        <v>74</v>
      </c>
      <c r="B90" s="46"/>
      <c r="C90" s="42"/>
      <c r="D90" s="49" t="s">
        <v>127</v>
      </c>
      <c r="E90" s="44"/>
      <c r="F90" s="53">
        <v>0</v>
      </c>
      <c r="G90" s="42"/>
      <c r="H90" s="4"/>
      <c r="I90" s="41"/>
    </row>
    <row r="91" spans="1:9">
      <c r="A91" s="46">
        <v>75</v>
      </c>
      <c r="B91" s="46"/>
      <c r="C91" s="42"/>
      <c r="D91" s="49" t="s">
        <v>128</v>
      </c>
      <c r="E91" s="44"/>
      <c r="F91" s="53">
        <v>-416.52</v>
      </c>
      <c r="G91" s="42"/>
      <c r="H91" s="4"/>
      <c r="I91" s="41"/>
    </row>
    <row r="92" spans="1:9">
      <c r="A92" s="46">
        <v>76</v>
      </c>
      <c r="B92" s="46"/>
      <c r="C92" s="42"/>
      <c r="D92" s="49" t="s">
        <v>129</v>
      </c>
      <c r="E92" s="44"/>
      <c r="F92" s="55">
        <v>0</v>
      </c>
      <c r="G92" s="42"/>
      <c r="H92" s="4"/>
      <c r="I92" s="41"/>
    </row>
    <row r="93" spans="1:9">
      <c r="A93" s="46">
        <v>77</v>
      </c>
      <c r="B93" s="46"/>
      <c r="C93" s="49"/>
      <c r="D93" s="49" t="s">
        <v>130</v>
      </c>
      <c r="E93" s="44"/>
      <c r="F93" s="53">
        <f>SUM(F88:F92)</f>
        <v>11310.8</v>
      </c>
      <c r="G93" s="42"/>
      <c r="H93" s="4"/>
      <c r="I93" s="41"/>
    </row>
    <row r="94" spans="1:9">
      <c r="A94" s="46">
        <v>78</v>
      </c>
      <c r="B94" s="46"/>
      <c r="C94" s="49"/>
      <c r="D94" s="49" t="s">
        <v>131</v>
      </c>
      <c r="E94" s="44"/>
      <c r="F94" s="54">
        <v>0</v>
      </c>
      <c r="G94" s="42"/>
      <c r="H94" s="4"/>
      <c r="I94" s="41"/>
    </row>
    <row r="95" spans="1:9">
      <c r="A95" s="46">
        <v>79</v>
      </c>
      <c r="B95" s="46"/>
      <c r="C95" s="50" t="s">
        <v>132</v>
      </c>
      <c r="D95" s="49"/>
      <c r="E95" s="44"/>
      <c r="F95" s="53">
        <f>ROUND(+F93*F94,0)</f>
        <v>0</v>
      </c>
      <c r="G95" s="42"/>
      <c r="H95" s="4"/>
      <c r="I95" s="41"/>
    </row>
    <row r="96" spans="1:9">
      <c r="A96" s="46">
        <v>80</v>
      </c>
      <c r="B96" s="46"/>
      <c r="C96" s="45" t="s">
        <v>133</v>
      </c>
      <c r="D96" s="49"/>
      <c r="E96" s="44"/>
      <c r="F96" s="53"/>
      <c r="G96" s="42"/>
      <c r="H96" s="4"/>
      <c r="I96" s="41"/>
    </row>
    <row r="97" spans="1:9">
      <c r="A97" s="46">
        <v>81</v>
      </c>
      <c r="B97" s="46"/>
      <c r="C97" s="49"/>
      <c r="D97" s="49" t="s">
        <v>134</v>
      </c>
      <c r="E97" s="44"/>
      <c r="F97" s="53">
        <v>0</v>
      </c>
      <c r="G97" s="42"/>
      <c r="H97" s="4"/>
      <c r="I97" s="41"/>
    </row>
    <row r="98" spans="1:9">
      <c r="A98" s="46">
        <v>82</v>
      </c>
      <c r="B98" s="46"/>
      <c r="C98" s="49"/>
      <c r="D98" s="49" t="s">
        <v>135</v>
      </c>
      <c r="E98" s="44"/>
      <c r="F98" s="53">
        <v>0</v>
      </c>
      <c r="G98" s="42"/>
      <c r="H98" s="4"/>
      <c r="I98" s="41"/>
    </row>
    <row r="99" spans="1:9">
      <c r="A99" s="46">
        <v>83</v>
      </c>
      <c r="B99" s="46"/>
      <c r="C99" s="49"/>
      <c r="D99" s="49" t="s">
        <v>136</v>
      </c>
      <c r="E99" s="44"/>
      <c r="F99" s="53">
        <v>139</v>
      </c>
      <c r="G99" s="42"/>
      <c r="H99" s="4"/>
      <c r="I99" s="41"/>
    </row>
    <row r="100" spans="1:9" ht="13.5" thickBot="1">
      <c r="A100" s="46">
        <v>84</v>
      </c>
      <c r="B100" s="46"/>
      <c r="C100" s="50" t="s">
        <v>137</v>
      </c>
      <c r="D100" s="49"/>
      <c r="E100" s="44"/>
      <c r="F100" s="52">
        <f>SUM(F95:F99)</f>
        <v>139</v>
      </c>
      <c r="G100" s="42"/>
      <c r="H100" s="4">
        <f>-F100</f>
        <v>-139</v>
      </c>
      <c r="I100" s="41"/>
    </row>
    <row r="101" spans="1:9" ht="13.5" thickTop="1">
      <c r="A101" s="46"/>
      <c r="B101" s="46"/>
      <c r="C101" s="51"/>
      <c r="D101" s="51"/>
      <c r="E101" s="44"/>
      <c r="F101" s="43"/>
      <c r="G101" s="42"/>
      <c r="H101" s="4"/>
      <c r="I101" s="41"/>
    </row>
    <row r="102" spans="1:9">
      <c r="A102" s="46">
        <v>85</v>
      </c>
      <c r="B102" s="46"/>
      <c r="C102" s="56" t="s">
        <v>143</v>
      </c>
      <c r="D102" s="51"/>
      <c r="E102" s="44"/>
      <c r="F102" s="44"/>
      <c r="G102" s="42"/>
      <c r="H102" s="4"/>
      <c r="I102" s="41"/>
    </row>
    <row r="103" spans="1:9">
      <c r="A103" s="46">
        <v>86</v>
      </c>
      <c r="B103" s="46"/>
      <c r="C103" s="50" t="s">
        <v>125</v>
      </c>
      <c r="D103" s="49"/>
      <c r="E103" s="44"/>
      <c r="F103" s="48">
        <v>4059.69</v>
      </c>
      <c r="G103" s="42"/>
      <c r="H103" s="4"/>
      <c r="I103" s="41"/>
    </row>
    <row r="104" spans="1:9">
      <c r="A104" s="46">
        <v>87</v>
      </c>
      <c r="B104" s="46"/>
      <c r="C104" s="50" t="s">
        <v>126</v>
      </c>
      <c r="D104" s="49"/>
      <c r="E104" s="44"/>
      <c r="F104" s="44"/>
      <c r="G104" s="42"/>
      <c r="H104" s="4"/>
      <c r="I104" s="41"/>
    </row>
    <row r="105" spans="1:9">
      <c r="A105" s="46">
        <v>88</v>
      </c>
      <c r="B105" s="46"/>
      <c r="C105" s="42"/>
      <c r="D105" s="49" t="s">
        <v>127</v>
      </c>
      <c r="E105" s="44"/>
      <c r="F105" s="53">
        <v>0</v>
      </c>
      <c r="G105" s="42"/>
      <c r="H105" s="4"/>
      <c r="I105" s="41"/>
    </row>
    <row r="106" spans="1:9">
      <c r="A106" s="46">
        <v>89</v>
      </c>
      <c r="B106" s="46"/>
      <c r="C106" s="42"/>
      <c r="D106" s="49" t="s">
        <v>128</v>
      </c>
      <c r="E106" s="44"/>
      <c r="F106" s="53">
        <v>0</v>
      </c>
      <c r="G106" s="42"/>
      <c r="H106" s="4"/>
      <c r="I106" s="41"/>
    </row>
    <row r="107" spans="1:9">
      <c r="A107" s="46">
        <v>90</v>
      </c>
      <c r="B107" s="46"/>
      <c r="C107" s="42"/>
      <c r="D107" s="49" t="s">
        <v>129</v>
      </c>
      <c r="E107" s="44"/>
      <c r="F107" s="55">
        <v>0</v>
      </c>
      <c r="G107" s="42"/>
      <c r="H107" s="4"/>
      <c r="I107" s="41"/>
    </row>
    <row r="108" spans="1:9">
      <c r="A108" s="46">
        <v>91</v>
      </c>
      <c r="B108" s="46"/>
      <c r="C108" s="49"/>
      <c r="D108" s="49" t="s">
        <v>130</v>
      </c>
      <c r="E108" s="44"/>
      <c r="F108" s="53">
        <f>SUM(F103:F107)</f>
        <v>4059.69</v>
      </c>
      <c r="G108" s="42"/>
      <c r="H108" s="4"/>
      <c r="I108" s="41"/>
    </row>
    <row r="109" spans="1:9">
      <c r="A109" s="46">
        <v>92</v>
      </c>
      <c r="B109" s="46"/>
      <c r="C109" s="49"/>
      <c r="D109" s="49" t="s">
        <v>131</v>
      </c>
      <c r="E109" s="44"/>
      <c r="F109" s="54">
        <v>1.1000000000000001E-3</v>
      </c>
      <c r="G109" s="42"/>
      <c r="H109" s="4"/>
      <c r="I109" s="41"/>
    </row>
    <row r="110" spans="1:9">
      <c r="A110" s="46">
        <v>93</v>
      </c>
      <c r="B110" s="46"/>
      <c r="C110" s="50" t="s">
        <v>132</v>
      </c>
      <c r="D110" s="49"/>
      <c r="E110" s="44"/>
      <c r="F110" s="53">
        <f>ROUND(+F108*F109,0)</f>
        <v>4</v>
      </c>
      <c r="G110" s="42"/>
      <c r="H110" s="4"/>
      <c r="I110" s="41"/>
    </row>
    <row r="111" spans="1:9">
      <c r="A111" s="46">
        <v>94</v>
      </c>
      <c r="B111" s="46"/>
      <c r="C111" s="45" t="s">
        <v>133</v>
      </c>
      <c r="D111" s="49"/>
      <c r="E111" s="44"/>
      <c r="F111" s="53"/>
      <c r="G111" s="42"/>
      <c r="H111" s="4"/>
      <c r="I111" s="41"/>
    </row>
    <row r="112" spans="1:9">
      <c r="A112" s="46">
        <v>95</v>
      </c>
      <c r="B112" s="46"/>
      <c r="C112" s="49"/>
      <c r="D112" s="49" t="s">
        <v>134</v>
      </c>
      <c r="E112" s="44"/>
      <c r="F112" s="53">
        <v>0</v>
      </c>
      <c r="G112" s="42"/>
      <c r="H112" s="4"/>
      <c r="I112" s="41"/>
    </row>
    <row r="113" spans="1:9">
      <c r="A113" s="46">
        <v>96</v>
      </c>
      <c r="B113" s="46"/>
      <c r="C113" s="49"/>
      <c r="D113" s="49" t="s">
        <v>135</v>
      </c>
      <c r="E113" s="44"/>
      <c r="F113" s="53">
        <v>0</v>
      </c>
      <c r="G113" s="42"/>
      <c r="H113" s="4"/>
      <c r="I113" s="41"/>
    </row>
    <row r="114" spans="1:9">
      <c r="A114" s="46">
        <v>97</v>
      </c>
      <c r="B114" s="46"/>
      <c r="C114" s="49"/>
      <c r="D114" s="49" t="s">
        <v>136</v>
      </c>
      <c r="E114" s="44"/>
      <c r="F114" s="53">
        <v>0</v>
      </c>
      <c r="G114" s="42"/>
      <c r="H114" s="4"/>
      <c r="I114" s="41"/>
    </row>
    <row r="115" spans="1:9" ht="13.5" thickBot="1">
      <c r="A115" s="46">
        <v>98</v>
      </c>
      <c r="B115" s="46"/>
      <c r="C115" s="50" t="s">
        <v>137</v>
      </c>
      <c r="D115" s="49"/>
      <c r="E115" s="44"/>
      <c r="F115" s="52">
        <f>SUM(F110:F114)</f>
        <v>4</v>
      </c>
      <c r="G115" s="42"/>
      <c r="H115" s="4">
        <f>-F115</f>
        <v>-4</v>
      </c>
      <c r="I115" s="41"/>
    </row>
    <row r="116" spans="1:9" ht="13.5" thickTop="1">
      <c r="A116" s="46"/>
      <c r="B116" s="46"/>
      <c r="C116" s="51"/>
      <c r="D116" s="51"/>
      <c r="E116" s="44"/>
      <c r="F116" s="43"/>
      <c r="G116" s="42"/>
      <c r="H116" s="4"/>
      <c r="I116" s="41"/>
    </row>
    <row r="117" spans="1:9">
      <c r="A117" s="46">
        <v>99</v>
      </c>
      <c r="B117" s="46"/>
      <c r="C117" s="56" t="s">
        <v>144</v>
      </c>
      <c r="D117" s="57"/>
      <c r="E117" s="44"/>
      <c r="F117" s="44"/>
      <c r="G117" s="42"/>
      <c r="H117" s="4"/>
      <c r="I117" s="41"/>
    </row>
    <row r="118" spans="1:9">
      <c r="A118" s="46">
        <v>100</v>
      </c>
      <c r="B118" s="46"/>
      <c r="C118" s="50" t="s">
        <v>125</v>
      </c>
      <c r="D118" s="49"/>
      <c r="E118" s="44"/>
      <c r="F118" s="48">
        <v>12140.779999999999</v>
      </c>
      <c r="G118" s="42"/>
      <c r="H118" s="4"/>
      <c r="I118" s="41"/>
    </row>
    <row r="119" spans="1:9">
      <c r="A119" s="46">
        <v>101</v>
      </c>
      <c r="B119" s="46"/>
      <c r="C119" s="50" t="s">
        <v>126</v>
      </c>
      <c r="D119" s="49"/>
      <c r="E119" s="44"/>
      <c r="F119" s="44"/>
      <c r="G119" s="42"/>
      <c r="H119" s="4"/>
      <c r="I119" s="41"/>
    </row>
    <row r="120" spans="1:9">
      <c r="A120" s="46">
        <v>102</v>
      </c>
      <c r="B120" s="46"/>
      <c r="C120" s="42"/>
      <c r="D120" s="49" t="s">
        <v>127</v>
      </c>
      <c r="E120" s="44"/>
      <c r="F120" s="53">
        <v>0</v>
      </c>
      <c r="G120" s="42"/>
      <c r="H120" s="4"/>
      <c r="I120" s="41"/>
    </row>
    <row r="121" spans="1:9">
      <c r="A121" s="46">
        <v>103</v>
      </c>
      <c r="B121" s="46"/>
      <c r="C121" s="42"/>
      <c r="D121" s="49" t="s">
        <v>128</v>
      </c>
      <c r="E121" s="44"/>
      <c r="F121" s="53">
        <v>-5489.7</v>
      </c>
      <c r="G121" s="42"/>
      <c r="H121" s="4"/>
      <c r="I121" s="41"/>
    </row>
    <row r="122" spans="1:9">
      <c r="A122" s="46">
        <v>104</v>
      </c>
      <c r="B122" s="46"/>
      <c r="C122" s="42"/>
      <c r="D122" s="49" t="s">
        <v>129</v>
      </c>
      <c r="E122" s="44"/>
      <c r="F122" s="55">
        <v>0</v>
      </c>
      <c r="G122" s="42"/>
      <c r="H122" s="4"/>
      <c r="I122" s="41"/>
    </row>
    <row r="123" spans="1:9">
      <c r="A123" s="46">
        <v>105</v>
      </c>
      <c r="B123" s="46"/>
      <c r="C123" s="49"/>
      <c r="D123" s="49" t="s">
        <v>130</v>
      </c>
      <c r="E123" s="44"/>
      <c r="F123" s="53">
        <f>SUM(F118:F122)</f>
        <v>6651.079999999999</v>
      </c>
      <c r="G123" s="42"/>
      <c r="H123" s="4"/>
      <c r="I123" s="41"/>
    </row>
    <row r="124" spans="1:9">
      <c r="A124" s="46">
        <v>106</v>
      </c>
      <c r="B124" s="46"/>
      <c r="C124" s="49"/>
      <c r="D124" s="49" t="s">
        <v>131</v>
      </c>
      <c r="E124" s="44"/>
      <c r="F124" s="54">
        <v>7.3000000000000001E-3</v>
      </c>
      <c r="G124" s="42"/>
      <c r="H124" s="4"/>
      <c r="I124" s="41"/>
    </row>
    <row r="125" spans="1:9">
      <c r="A125" s="46">
        <v>107</v>
      </c>
      <c r="B125" s="46"/>
      <c r="C125" s="50" t="s">
        <v>132</v>
      </c>
      <c r="D125" s="49"/>
      <c r="E125" s="44"/>
      <c r="F125" s="53">
        <f>ROUND(+F123*F124,0)</f>
        <v>49</v>
      </c>
      <c r="G125" s="42"/>
      <c r="H125" s="4"/>
      <c r="I125" s="41"/>
    </row>
    <row r="126" spans="1:9">
      <c r="A126" s="46">
        <v>108</v>
      </c>
      <c r="B126" s="46"/>
      <c r="C126" s="45" t="s">
        <v>133</v>
      </c>
      <c r="D126" s="49"/>
      <c r="E126" s="44"/>
      <c r="F126" s="53"/>
      <c r="G126" s="42"/>
      <c r="H126" s="4"/>
      <c r="I126" s="41"/>
    </row>
    <row r="127" spans="1:9">
      <c r="A127" s="46">
        <v>109</v>
      </c>
      <c r="B127" s="46"/>
      <c r="C127" s="49"/>
      <c r="D127" s="49" t="s">
        <v>134</v>
      </c>
      <c r="E127" s="44"/>
      <c r="F127" s="53">
        <v>0</v>
      </c>
      <c r="G127" s="42"/>
      <c r="H127" s="4"/>
      <c r="I127" s="41"/>
    </row>
    <row r="128" spans="1:9">
      <c r="A128" s="46">
        <v>110</v>
      </c>
      <c r="B128" s="46"/>
      <c r="C128" s="49"/>
      <c r="D128" s="49" t="s">
        <v>135</v>
      </c>
      <c r="E128" s="44"/>
      <c r="F128" s="53">
        <v>0</v>
      </c>
      <c r="G128" s="42"/>
      <c r="H128" s="4"/>
      <c r="I128" s="41"/>
    </row>
    <row r="129" spans="1:9">
      <c r="A129" s="46">
        <v>111</v>
      </c>
      <c r="B129" s="46"/>
      <c r="C129" s="49"/>
      <c r="D129" s="49" t="s">
        <v>136</v>
      </c>
      <c r="E129" s="44"/>
      <c r="F129" s="53">
        <v>1830</v>
      </c>
      <c r="G129" s="42"/>
      <c r="H129" s="4"/>
      <c r="I129" s="41"/>
    </row>
    <row r="130" spans="1:9" ht="13.5" thickBot="1">
      <c r="A130" s="46">
        <v>112</v>
      </c>
      <c r="B130" s="46"/>
      <c r="C130" s="50" t="s">
        <v>137</v>
      </c>
      <c r="D130" s="49"/>
      <c r="E130" s="44"/>
      <c r="F130" s="52">
        <f>SUM(F125:F129)</f>
        <v>1879</v>
      </c>
      <c r="G130" s="42"/>
      <c r="H130" s="4">
        <f>-F130</f>
        <v>-1879</v>
      </c>
      <c r="I130" s="41"/>
    </row>
    <row r="131" spans="1:9" ht="13.5" thickTop="1">
      <c r="A131" s="46"/>
      <c r="B131" s="46"/>
      <c r="C131" s="51"/>
      <c r="D131" s="51"/>
      <c r="E131" s="44"/>
      <c r="F131" s="43"/>
      <c r="G131" s="42"/>
      <c r="H131" s="4"/>
      <c r="I131" s="41"/>
    </row>
    <row r="132" spans="1:9">
      <c r="A132" s="46">
        <v>113</v>
      </c>
      <c r="B132" s="46"/>
      <c r="C132" s="56" t="s">
        <v>145</v>
      </c>
      <c r="D132" s="56"/>
      <c r="E132" s="44"/>
      <c r="F132" s="44"/>
      <c r="G132" s="42"/>
      <c r="H132" s="4"/>
      <c r="I132" s="41"/>
    </row>
    <row r="133" spans="1:9">
      <c r="A133" s="46">
        <v>114</v>
      </c>
      <c r="B133" s="46"/>
      <c r="C133" s="50" t="s">
        <v>125</v>
      </c>
      <c r="D133" s="49"/>
      <c r="E133" s="44"/>
      <c r="F133" s="48">
        <v>802.39</v>
      </c>
      <c r="G133" s="42"/>
      <c r="H133" s="4"/>
      <c r="I133" s="41"/>
    </row>
    <row r="134" spans="1:9">
      <c r="A134" s="46">
        <v>115</v>
      </c>
      <c r="B134" s="46"/>
      <c r="C134" s="50" t="s">
        <v>126</v>
      </c>
      <c r="D134" s="49"/>
      <c r="E134" s="44"/>
      <c r="F134" s="44"/>
      <c r="G134" s="42"/>
      <c r="H134" s="4"/>
      <c r="I134" s="41"/>
    </row>
    <row r="135" spans="1:9">
      <c r="A135" s="46">
        <v>116</v>
      </c>
      <c r="B135" s="46"/>
      <c r="C135" s="42"/>
      <c r="D135" s="49" t="s">
        <v>127</v>
      </c>
      <c r="E135" s="44"/>
      <c r="F135" s="53">
        <v>0</v>
      </c>
      <c r="G135" s="42"/>
      <c r="H135" s="4"/>
      <c r="I135" s="41"/>
    </row>
    <row r="136" spans="1:9">
      <c r="A136" s="46">
        <v>117</v>
      </c>
      <c r="B136" s="46"/>
      <c r="C136" s="42"/>
      <c r="D136" s="49" t="s">
        <v>128</v>
      </c>
      <c r="E136" s="44"/>
      <c r="F136" s="53">
        <v>0</v>
      </c>
      <c r="G136" s="42"/>
      <c r="H136" s="4"/>
      <c r="I136" s="41"/>
    </row>
    <row r="137" spans="1:9">
      <c r="A137" s="46">
        <v>118</v>
      </c>
      <c r="B137" s="46"/>
      <c r="C137" s="42"/>
      <c r="D137" s="49" t="s">
        <v>129</v>
      </c>
      <c r="E137" s="44"/>
      <c r="F137" s="55">
        <v>0</v>
      </c>
      <c r="G137" s="42"/>
      <c r="H137" s="4"/>
      <c r="I137" s="41"/>
    </row>
    <row r="138" spans="1:9">
      <c r="A138" s="46">
        <v>119</v>
      </c>
      <c r="B138" s="46"/>
      <c r="C138" s="49"/>
      <c r="D138" s="49" t="s">
        <v>130</v>
      </c>
      <c r="E138" s="44"/>
      <c r="F138" s="53">
        <f>SUM(F133:F137)</f>
        <v>802.39</v>
      </c>
      <c r="G138" s="42"/>
      <c r="H138" s="4"/>
      <c r="I138" s="41"/>
    </row>
    <row r="139" spans="1:9">
      <c r="A139" s="46">
        <v>120</v>
      </c>
      <c r="B139" s="46"/>
      <c r="C139" s="49"/>
      <c r="D139" s="49" t="s">
        <v>131</v>
      </c>
      <c r="E139" s="44"/>
      <c r="F139" s="54">
        <v>2.0000000000000001E-4</v>
      </c>
      <c r="G139" s="42"/>
      <c r="H139" s="4"/>
      <c r="I139" s="41"/>
    </row>
    <row r="140" spans="1:9">
      <c r="A140" s="46">
        <v>121</v>
      </c>
      <c r="B140" s="46"/>
      <c r="C140" s="50" t="s">
        <v>132</v>
      </c>
      <c r="D140" s="49"/>
      <c r="E140" s="44"/>
      <c r="F140" s="53">
        <f>ROUND(+F138*F139,0)</f>
        <v>0</v>
      </c>
      <c r="G140" s="42"/>
      <c r="H140" s="4"/>
      <c r="I140" s="41"/>
    </row>
    <row r="141" spans="1:9">
      <c r="A141" s="46">
        <v>122</v>
      </c>
      <c r="B141" s="46"/>
      <c r="C141" s="45" t="s">
        <v>133</v>
      </c>
      <c r="D141" s="49"/>
      <c r="E141" s="44"/>
      <c r="F141" s="53"/>
      <c r="G141" s="42"/>
      <c r="H141" s="4"/>
      <c r="I141" s="41"/>
    </row>
    <row r="142" spans="1:9">
      <c r="A142" s="46">
        <v>123</v>
      </c>
      <c r="B142" s="46"/>
      <c r="C142" s="49"/>
      <c r="D142" s="49" t="s">
        <v>134</v>
      </c>
      <c r="E142" s="44"/>
      <c r="F142" s="53">
        <v>0</v>
      </c>
      <c r="G142" s="42"/>
      <c r="H142" s="4"/>
      <c r="I142" s="41"/>
    </row>
    <row r="143" spans="1:9">
      <c r="A143" s="46">
        <v>124</v>
      </c>
      <c r="B143" s="46"/>
      <c r="C143" s="49"/>
      <c r="D143" s="49" t="s">
        <v>135</v>
      </c>
      <c r="E143" s="44"/>
      <c r="F143" s="53">
        <v>0</v>
      </c>
      <c r="G143" s="42"/>
      <c r="H143" s="4"/>
      <c r="I143" s="41"/>
    </row>
    <row r="144" spans="1:9">
      <c r="A144" s="46">
        <v>125</v>
      </c>
      <c r="B144" s="46"/>
      <c r="C144" s="49"/>
      <c r="D144" s="49" t="s">
        <v>136</v>
      </c>
      <c r="E144" s="44"/>
      <c r="F144" s="53">
        <v>0</v>
      </c>
      <c r="G144" s="42"/>
      <c r="H144" s="4"/>
      <c r="I144" s="41"/>
    </row>
    <row r="145" spans="1:9" ht="13.5" thickBot="1">
      <c r="A145" s="46">
        <v>126</v>
      </c>
      <c r="B145" s="46"/>
      <c r="C145" s="50" t="s">
        <v>137</v>
      </c>
      <c r="D145" s="49"/>
      <c r="E145" s="44"/>
      <c r="F145" s="52">
        <f>SUM(F140:F144)</f>
        <v>0</v>
      </c>
      <c r="G145" s="42"/>
      <c r="H145" s="4">
        <f>-F145</f>
        <v>0</v>
      </c>
      <c r="I145" s="41"/>
    </row>
    <row r="146" spans="1:9" ht="13.5" thickTop="1">
      <c r="A146" s="46"/>
      <c r="B146" s="46"/>
      <c r="C146" s="42"/>
      <c r="D146" s="42"/>
      <c r="E146" s="44"/>
      <c r="F146" s="43"/>
      <c r="G146" s="42"/>
      <c r="H146" s="4"/>
      <c r="I146" s="41"/>
    </row>
    <row r="147" spans="1:9">
      <c r="A147" s="46">
        <v>127</v>
      </c>
      <c r="B147" s="46"/>
      <c r="C147" s="56" t="s">
        <v>146</v>
      </c>
      <c r="D147" s="51"/>
      <c r="E147" s="44"/>
      <c r="F147" s="44"/>
      <c r="G147" s="42"/>
      <c r="H147" s="4"/>
      <c r="I147" s="41"/>
    </row>
    <row r="148" spans="1:9">
      <c r="A148" s="46">
        <v>128</v>
      </c>
      <c r="B148" s="46"/>
      <c r="C148" s="50" t="s">
        <v>125</v>
      </c>
      <c r="D148" s="49"/>
      <c r="E148" s="44"/>
      <c r="F148" s="48">
        <v>682.97</v>
      </c>
      <c r="G148" s="42"/>
      <c r="H148" s="4"/>
      <c r="I148" s="41"/>
    </row>
    <row r="149" spans="1:9">
      <c r="A149" s="46">
        <v>129</v>
      </c>
      <c r="B149" s="46"/>
      <c r="C149" s="50" t="s">
        <v>126</v>
      </c>
      <c r="D149" s="49"/>
      <c r="E149" s="44"/>
      <c r="F149" s="44"/>
      <c r="G149" s="42"/>
      <c r="H149" s="4"/>
      <c r="I149" s="41"/>
    </row>
    <row r="150" spans="1:9">
      <c r="A150" s="46">
        <v>130</v>
      </c>
      <c r="B150" s="46"/>
      <c r="C150" s="42"/>
      <c r="D150" s="49" t="s">
        <v>127</v>
      </c>
      <c r="E150" s="44"/>
      <c r="F150" s="53">
        <v>0</v>
      </c>
      <c r="G150" s="42"/>
      <c r="H150" s="4"/>
      <c r="I150" s="41"/>
    </row>
    <row r="151" spans="1:9">
      <c r="A151" s="46">
        <v>131</v>
      </c>
      <c r="B151" s="46"/>
      <c r="C151" s="42"/>
      <c r="D151" s="49" t="s">
        <v>128</v>
      </c>
      <c r="E151" s="44"/>
      <c r="F151" s="53">
        <v>0</v>
      </c>
      <c r="G151" s="42"/>
      <c r="H151" s="4"/>
      <c r="I151" s="41"/>
    </row>
    <row r="152" spans="1:9">
      <c r="A152" s="46">
        <v>132</v>
      </c>
      <c r="B152" s="46"/>
      <c r="C152" s="42"/>
      <c r="D152" s="49" t="s">
        <v>129</v>
      </c>
      <c r="E152" s="44"/>
      <c r="F152" s="55">
        <v>0</v>
      </c>
      <c r="G152" s="42"/>
      <c r="H152" s="4"/>
      <c r="I152" s="41"/>
    </row>
    <row r="153" spans="1:9">
      <c r="A153" s="46">
        <v>133</v>
      </c>
      <c r="B153" s="46"/>
      <c r="C153" s="49"/>
      <c r="D153" s="49" t="s">
        <v>130</v>
      </c>
      <c r="E153" s="44"/>
      <c r="F153" s="53">
        <f>SUM(F148:F152)</f>
        <v>682.97</v>
      </c>
      <c r="G153" s="42"/>
      <c r="H153" s="4"/>
      <c r="I153" s="41"/>
    </row>
    <row r="154" spans="1:9">
      <c r="A154" s="46">
        <v>134</v>
      </c>
      <c r="B154" s="46"/>
      <c r="C154" s="49"/>
      <c r="D154" s="49" t="s">
        <v>131</v>
      </c>
      <c r="E154" s="44"/>
      <c r="F154" s="54">
        <v>0.01</v>
      </c>
      <c r="G154" s="42"/>
      <c r="H154" s="4"/>
      <c r="I154" s="41"/>
    </row>
    <row r="155" spans="1:9">
      <c r="A155" s="46">
        <v>135</v>
      </c>
      <c r="B155" s="46"/>
      <c r="C155" s="50" t="s">
        <v>132</v>
      </c>
      <c r="D155" s="49"/>
      <c r="E155" s="44"/>
      <c r="F155" s="53">
        <f>ROUND(+F153*F154,0)</f>
        <v>7</v>
      </c>
      <c r="G155" s="42"/>
      <c r="H155" s="4"/>
      <c r="I155" s="41"/>
    </row>
    <row r="156" spans="1:9">
      <c r="A156" s="46">
        <v>136</v>
      </c>
      <c r="B156" s="46"/>
      <c r="C156" s="45" t="s">
        <v>133</v>
      </c>
      <c r="D156" s="49"/>
      <c r="E156" s="44"/>
      <c r="F156" s="53"/>
      <c r="G156" s="42"/>
      <c r="H156" s="4"/>
      <c r="I156" s="41"/>
    </row>
    <row r="157" spans="1:9">
      <c r="A157" s="46">
        <v>137</v>
      </c>
      <c r="B157" s="46"/>
      <c r="C157" s="49"/>
      <c r="D157" s="49" t="s">
        <v>134</v>
      </c>
      <c r="E157" s="44"/>
      <c r="F157" s="53">
        <v>0</v>
      </c>
      <c r="G157" s="42"/>
      <c r="H157" s="4"/>
      <c r="I157" s="41"/>
    </row>
    <row r="158" spans="1:9">
      <c r="A158" s="46">
        <v>138</v>
      </c>
      <c r="B158" s="46"/>
      <c r="C158" s="49"/>
      <c r="D158" s="49" t="s">
        <v>135</v>
      </c>
      <c r="E158" s="44"/>
      <c r="F158" s="53">
        <v>0</v>
      </c>
      <c r="G158" s="42"/>
      <c r="H158" s="4"/>
      <c r="I158" s="41"/>
    </row>
    <row r="159" spans="1:9">
      <c r="A159" s="46">
        <v>139</v>
      </c>
      <c r="B159" s="46"/>
      <c r="C159" s="49"/>
      <c r="D159" s="49" t="s">
        <v>136</v>
      </c>
      <c r="E159" s="44"/>
      <c r="F159" s="53">
        <v>0</v>
      </c>
      <c r="G159" s="42"/>
      <c r="H159" s="4"/>
      <c r="I159" s="41"/>
    </row>
    <row r="160" spans="1:9" ht="13.5" thickBot="1">
      <c r="A160" s="46">
        <v>140</v>
      </c>
      <c r="B160" s="46"/>
      <c r="C160" s="50" t="s">
        <v>137</v>
      </c>
      <c r="D160" s="49"/>
      <c r="E160" s="44"/>
      <c r="F160" s="52">
        <f>SUM(F155:F159)</f>
        <v>7</v>
      </c>
      <c r="G160" s="42"/>
      <c r="H160" s="4">
        <f>-F160</f>
        <v>-7</v>
      </c>
      <c r="I160" s="41"/>
    </row>
    <row r="161" spans="1:9" ht="13.5" thickTop="1">
      <c r="A161" s="46"/>
      <c r="B161" s="46"/>
      <c r="C161" s="51"/>
      <c r="D161" s="51"/>
      <c r="E161" s="44"/>
      <c r="F161" s="43"/>
      <c r="G161" s="42"/>
      <c r="H161" s="48"/>
      <c r="I161" s="41"/>
    </row>
    <row r="162" spans="1:9">
      <c r="A162" s="46">
        <v>141</v>
      </c>
      <c r="B162" s="46"/>
      <c r="C162" s="56" t="s">
        <v>147</v>
      </c>
      <c r="D162" s="51"/>
      <c r="E162" s="44"/>
      <c r="F162" s="44"/>
      <c r="G162" s="42"/>
      <c r="H162" s="4"/>
      <c r="I162" s="41"/>
    </row>
    <row r="163" spans="1:9">
      <c r="A163" s="46">
        <v>142</v>
      </c>
      <c r="B163" s="46"/>
      <c r="C163" s="50" t="s">
        <v>125</v>
      </c>
      <c r="D163" s="49"/>
      <c r="E163" s="44"/>
      <c r="F163" s="48">
        <v>933.26</v>
      </c>
      <c r="G163" s="42"/>
      <c r="H163" s="4"/>
      <c r="I163" s="41"/>
    </row>
    <row r="164" spans="1:9">
      <c r="A164" s="46">
        <v>143</v>
      </c>
      <c r="B164" s="46"/>
      <c r="C164" s="50" t="s">
        <v>126</v>
      </c>
      <c r="D164" s="49"/>
      <c r="E164" s="44"/>
      <c r="F164" s="44"/>
      <c r="G164" s="42"/>
      <c r="H164" s="4"/>
      <c r="I164" s="41"/>
    </row>
    <row r="165" spans="1:9">
      <c r="A165" s="46">
        <v>144</v>
      </c>
      <c r="B165" s="46"/>
      <c r="C165" s="42"/>
      <c r="D165" s="49" t="s">
        <v>127</v>
      </c>
      <c r="E165" s="44"/>
      <c r="F165" s="53">
        <v>0</v>
      </c>
      <c r="G165" s="42"/>
      <c r="H165" s="4"/>
      <c r="I165" s="41"/>
    </row>
    <row r="166" spans="1:9">
      <c r="A166" s="46">
        <v>145</v>
      </c>
      <c r="B166" s="46"/>
      <c r="C166" s="42"/>
      <c r="D166" s="49" t="s">
        <v>128</v>
      </c>
      <c r="E166" s="44"/>
      <c r="F166" s="53">
        <v>0</v>
      </c>
      <c r="G166" s="42"/>
      <c r="H166" s="4"/>
      <c r="I166" s="41"/>
    </row>
    <row r="167" spans="1:9">
      <c r="A167" s="46">
        <v>146</v>
      </c>
      <c r="B167" s="46"/>
      <c r="C167" s="42"/>
      <c r="D167" s="49" t="s">
        <v>129</v>
      </c>
      <c r="E167" s="44"/>
      <c r="F167" s="55">
        <v>0</v>
      </c>
      <c r="G167" s="42"/>
      <c r="H167" s="4"/>
      <c r="I167" s="41"/>
    </row>
    <row r="168" spans="1:9">
      <c r="A168" s="46">
        <v>147</v>
      </c>
      <c r="B168" s="46"/>
      <c r="C168" s="49"/>
      <c r="D168" s="49" t="s">
        <v>130</v>
      </c>
      <c r="E168" s="44"/>
      <c r="F168" s="53">
        <f>SUM(F163:F167)</f>
        <v>933.26</v>
      </c>
      <c r="G168" s="42"/>
      <c r="H168" s="4"/>
      <c r="I168" s="41"/>
    </row>
    <row r="169" spans="1:9">
      <c r="A169" s="46">
        <v>148</v>
      </c>
      <c r="B169" s="46"/>
      <c r="C169" s="49"/>
      <c r="D169" s="49" t="s">
        <v>131</v>
      </c>
      <c r="E169" s="44"/>
      <c r="F169" s="54">
        <v>0.25</v>
      </c>
      <c r="G169" s="42"/>
      <c r="H169" s="4"/>
      <c r="I169" s="41"/>
    </row>
    <row r="170" spans="1:9">
      <c r="A170" s="46">
        <v>149</v>
      </c>
      <c r="B170" s="46"/>
      <c r="C170" s="50" t="s">
        <v>132</v>
      </c>
      <c r="D170" s="49"/>
      <c r="E170" s="44"/>
      <c r="F170" s="53">
        <f>ROUND(+F168*F169,0)</f>
        <v>233</v>
      </c>
      <c r="G170" s="42"/>
      <c r="H170" s="4"/>
      <c r="I170" s="41"/>
    </row>
    <row r="171" spans="1:9">
      <c r="A171" s="46">
        <v>150</v>
      </c>
      <c r="B171" s="46"/>
      <c r="C171" s="45" t="s">
        <v>133</v>
      </c>
      <c r="D171" s="49"/>
      <c r="E171" s="44"/>
      <c r="F171" s="53"/>
      <c r="G171" s="42"/>
      <c r="H171" s="4"/>
      <c r="I171" s="41"/>
    </row>
    <row r="172" spans="1:9">
      <c r="A172" s="46">
        <v>151</v>
      </c>
      <c r="B172" s="46"/>
      <c r="C172" s="49"/>
      <c r="D172" s="49" t="s">
        <v>134</v>
      </c>
      <c r="E172" s="44"/>
      <c r="F172" s="53">
        <v>0</v>
      </c>
      <c r="G172" s="42"/>
      <c r="H172" s="4"/>
      <c r="I172" s="41"/>
    </row>
    <row r="173" spans="1:9">
      <c r="A173" s="46">
        <v>152</v>
      </c>
      <c r="B173" s="46"/>
      <c r="C173" s="49"/>
      <c r="D173" s="49" t="s">
        <v>135</v>
      </c>
      <c r="E173" s="44"/>
      <c r="F173" s="53">
        <v>0</v>
      </c>
      <c r="G173" s="42"/>
      <c r="H173" s="4"/>
      <c r="I173" s="41"/>
    </row>
    <row r="174" spans="1:9">
      <c r="A174" s="46">
        <v>153</v>
      </c>
      <c r="B174" s="46"/>
      <c r="C174" s="49"/>
      <c r="D174" s="49" t="s">
        <v>136</v>
      </c>
      <c r="E174" s="44"/>
      <c r="F174" s="53">
        <v>0</v>
      </c>
      <c r="G174" s="42"/>
      <c r="H174" s="4"/>
      <c r="I174" s="41"/>
    </row>
    <row r="175" spans="1:9" ht="13.5" thickBot="1">
      <c r="A175" s="46">
        <v>154</v>
      </c>
      <c r="B175" s="46"/>
      <c r="C175" s="50" t="s">
        <v>137</v>
      </c>
      <c r="D175" s="49"/>
      <c r="E175" s="44"/>
      <c r="F175" s="52">
        <f>SUM(F170:F174)</f>
        <v>233</v>
      </c>
      <c r="G175" s="42"/>
      <c r="H175" s="4">
        <f>-F175</f>
        <v>-233</v>
      </c>
      <c r="I175" s="41"/>
    </row>
    <row r="176" spans="1:9" ht="13.5" thickTop="1">
      <c r="A176" s="46"/>
      <c r="B176" s="46"/>
      <c r="C176" s="51"/>
      <c r="D176" s="51"/>
      <c r="E176" s="44"/>
      <c r="F176" s="48"/>
      <c r="G176" s="42"/>
      <c r="H176" s="4"/>
      <c r="I176" s="41"/>
    </row>
    <row r="177" spans="1:9">
      <c r="A177" s="46">
        <v>155</v>
      </c>
      <c r="B177" s="46"/>
      <c r="C177" s="56" t="s">
        <v>148</v>
      </c>
      <c r="D177" s="51"/>
      <c r="E177" s="44"/>
      <c r="F177" s="44"/>
      <c r="G177" s="42"/>
      <c r="H177" s="4"/>
      <c r="I177" s="41"/>
    </row>
    <row r="178" spans="1:9">
      <c r="A178" s="46">
        <v>156</v>
      </c>
      <c r="B178" s="46"/>
      <c r="C178" s="50" t="s">
        <v>125</v>
      </c>
      <c r="D178" s="49"/>
      <c r="E178" s="44"/>
      <c r="F178" s="48">
        <v>120</v>
      </c>
      <c r="G178" s="42"/>
      <c r="H178" s="4"/>
      <c r="I178" s="41"/>
    </row>
    <row r="179" spans="1:9">
      <c r="A179" s="46">
        <v>157</v>
      </c>
      <c r="B179" s="46"/>
      <c r="C179" s="50" t="s">
        <v>126</v>
      </c>
      <c r="D179" s="49"/>
      <c r="E179" s="44"/>
      <c r="F179" s="44"/>
      <c r="G179" s="42"/>
      <c r="H179" s="4"/>
      <c r="I179" s="41"/>
    </row>
    <row r="180" spans="1:9">
      <c r="A180" s="46">
        <v>158</v>
      </c>
      <c r="B180" s="46"/>
      <c r="C180" s="42"/>
      <c r="D180" s="49" t="s">
        <v>127</v>
      </c>
      <c r="E180" s="44"/>
      <c r="F180" s="53">
        <v>0</v>
      </c>
      <c r="G180" s="42"/>
      <c r="H180" s="4"/>
      <c r="I180" s="41"/>
    </row>
    <row r="181" spans="1:9">
      <c r="A181" s="46">
        <v>159</v>
      </c>
      <c r="B181" s="46"/>
      <c r="C181" s="42"/>
      <c r="D181" s="49" t="s">
        <v>128</v>
      </c>
      <c r="E181" s="44"/>
      <c r="F181" s="53">
        <v>0</v>
      </c>
      <c r="G181" s="42"/>
      <c r="H181" s="4"/>
      <c r="I181" s="41"/>
    </row>
    <row r="182" spans="1:9">
      <c r="A182" s="46">
        <v>160</v>
      </c>
      <c r="B182" s="46"/>
      <c r="C182" s="42"/>
      <c r="D182" s="49" t="s">
        <v>129</v>
      </c>
      <c r="E182" s="44"/>
      <c r="F182" s="55">
        <v>0</v>
      </c>
      <c r="G182" s="42"/>
      <c r="H182" s="4"/>
      <c r="I182" s="41"/>
    </row>
    <row r="183" spans="1:9">
      <c r="A183" s="46">
        <v>161</v>
      </c>
      <c r="B183" s="46"/>
      <c r="C183" s="49"/>
      <c r="D183" s="49" t="s">
        <v>130</v>
      </c>
      <c r="E183" s="44"/>
      <c r="F183" s="53">
        <f>SUM(F178:F182)</f>
        <v>120</v>
      </c>
      <c r="G183" s="42"/>
      <c r="H183" s="4"/>
      <c r="I183" s="41"/>
    </row>
    <row r="184" spans="1:9">
      <c r="A184" s="46">
        <v>162</v>
      </c>
      <c r="B184" s="46"/>
      <c r="C184" s="49"/>
      <c r="D184" s="49" t="s">
        <v>131</v>
      </c>
      <c r="E184" s="44"/>
      <c r="F184" s="54">
        <v>6.9999999999999999E-4</v>
      </c>
      <c r="G184" s="42"/>
      <c r="H184" s="4"/>
      <c r="I184" s="41"/>
    </row>
    <row r="185" spans="1:9">
      <c r="A185" s="46">
        <v>163</v>
      </c>
      <c r="B185" s="46"/>
      <c r="C185" s="50" t="s">
        <v>132</v>
      </c>
      <c r="D185" s="49"/>
      <c r="E185" s="44"/>
      <c r="F185" s="53">
        <f>ROUND(+F183*F184,0)</f>
        <v>0</v>
      </c>
      <c r="G185" s="42"/>
      <c r="H185" s="4"/>
      <c r="I185" s="41"/>
    </row>
    <row r="186" spans="1:9">
      <c r="A186" s="46">
        <v>164</v>
      </c>
      <c r="B186" s="46"/>
      <c r="C186" s="45" t="s">
        <v>133</v>
      </c>
      <c r="D186" s="49"/>
      <c r="E186" s="44"/>
      <c r="F186" s="53"/>
      <c r="G186" s="42"/>
      <c r="H186" s="4"/>
      <c r="I186" s="41"/>
    </row>
    <row r="187" spans="1:9">
      <c r="A187" s="46">
        <v>165</v>
      </c>
      <c r="B187" s="46"/>
      <c r="C187" s="49"/>
      <c r="D187" s="49" t="s">
        <v>134</v>
      </c>
      <c r="E187" s="44"/>
      <c r="F187" s="53">
        <v>0</v>
      </c>
      <c r="G187" s="42"/>
      <c r="H187" s="4"/>
      <c r="I187" s="41"/>
    </row>
    <row r="188" spans="1:9">
      <c r="A188" s="46">
        <v>166</v>
      </c>
      <c r="B188" s="46"/>
      <c r="C188" s="49"/>
      <c r="D188" s="49" t="s">
        <v>135</v>
      </c>
      <c r="E188" s="44"/>
      <c r="F188" s="53">
        <v>0</v>
      </c>
      <c r="G188" s="42"/>
      <c r="H188" s="4"/>
      <c r="I188" s="41"/>
    </row>
    <row r="189" spans="1:9">
      <c r="A189" s="46">
        <v>167</v>
      </c>
      <c r="B189" s="46"/>
      <c r="C189" s="49"/>
      <c r="D189" s="49" t="s">
        <v>136</v>
      </c>
      <c r="E189" s="44"/>
      <c r="F189" s="53">
        <v>0</v>
      </c>
      <c r="G189" s="42"/>
      <c r="H189" s="4"/>
      <c r="I189" s="41"/>
    </row>
    <row r="190" spans="1:9" ht="13.5" thickBot="1">
      <c r="A190" s="46">
        <v>168</v>
      </c>
      <c r="B190" s="46"/>
      <c r="C190" s="50" t="s">
        <v>137</v>
      </c>
      <c r="D190" s="49"/>
      <c r="E190" s="44"/>
      <c r="F190" s="52">
        <f>SUM(F185:F189)</f>
        <v>0</v>
      </c>
      <c r="G190" s="42"/>
      <c r="H190" s="4">
        <f>-F190</f>
        <v>0</v>
      </c>
      <c r="I190" s="41"/>
    </row>
    <row r="191" spans="1:9" ht="13.5" thickTop="1">
      <c r="A191" s="46"/>
      <c r="B191" s="46"/>
      <c r="C191" s="42"/>
      <c r="D191" s="42"/>
      <c r="E191" s="44"/>
      <c r="F191" s="44"/>
      <c r="G191" s="42"/>
      <c r="H191" s="4"/>
      <c r="I191" s="41"/>
    </row>
    <row r="192" spans="1:9">
      <c r="A192" s="46">
        <v>169</v>
      </c>
      <c r="B192" s="46"/>
      <c r="C192" s="56" t="s">
        <v>149</v>
      </c>
      <c r="D192" s="51"/>
      <c r="E192" s="44"/>
      <c r="F192" s="44"/>
      <c r="G192" s="42"/>
      <c r="H192" s="4"/>
      <c r="I192" s="41"/>
    </row>
    <row r="193" spans="1:9">
      <c r="A193" s="46">
        <v>170</v>
      </c>
      <c r="B193" s="46"/>
      <c r="C193" s="50" t="s">
        <v>125</v>
      </c>
      <c r="D193" s="49"/>
      <c r="E193" s="44"/>
      <c r="F193" s="48">
        <v>19790.930000000008</v>
      </c>
      <c r="G193" s="42"/>
      <c r="H193" s="4"/>
      <c r="I193" s="41"/>
    </row>
    <row r="194" spans="1:9">
      <c r="A194" s="46">
        <v>171</v>
      </c>
      <c r="B194" s="46"/>
      <c r="C194" s="50" t="s">
        <v>126</v>
      </c>
      <c r="D194" s="49"/>
      <c r="E194" s="44"/>
      <c r="F194" s="44"/>
      <c r="G194" s="42"/>
      <c r="H194" s="4"/>
      <c r="I194" s="41"/>
    </row>
    <row r="195" spans="1:9">
      <c r="A195" s="46">
        <v>172</v>
      </c>
      <c r="B195" s="46"/>
      <c r="C195" s="42"/>
      <c r="D195" s="49" t="s">
        <v>127</v>
      </c>
      <c r="E195" s="44"/>
      <c r="F195" s="53">
        <v>0</v>
      </c>
      <c r="G195" s="42"/>
      <c r="H195" s="4"/>
      <c r="I195" s="41"/>
    </row>
    <row r="196" spans="1:9">
      <c r="A196" s="46">
        <v>173</v>
      </c>
      <c r="B196" s="46"/>
      <c r="C196" s="42"/>
      <c r="D196" s="49" t="s">
        <v>128</v>
      </c>
      <c r="E196" s="44"/>
      <c r="F196" s="53">
        <v>-5004.12</v>
      </c>
      <c r="G196" s="42"/>
      <c r="H196" s="4"/>
      <c r="I196" s="41"/>
    </row>
    <row r="197" spans="1:9">
      <c r="A197" s="46">
        <v>174</v>
      </c>
      <c r="B197" s="46"/>
      <c r="C197" s="42"/>
      <c r="D197" s="49" t="s">
        <v>129</v>
      </c>
      <c r="E197" s="44"/>
      <c r="F197" s="55">
        <v>0</v>
      </c>
      <c r="G197" s="42"/>
      <c r="H197" s="4"/>
      <c r="I197" s="41"/>
    </row>
    <row r="198" spans="1:9">
      <c r="A198" s="46">
        <v>175</v>
      </c>
      <c r="B198" s="46"/>
      <c r="C198" s="49"/>
      <c r="D198" s="49" t="s">
        <v>130</v>
      </c>
      <c r="E198" s="44"/>
      <c r="F198" s="53">
        <f>SUM(F193:F197)</f>
        <v>14786.810000000009</v>
      </c>
      <c r="G198" s="42"/>
      <c r="H198" s="4"/>
      <c r="I198" s="41"/>
    </row>
    <row r="199" spans="1:9">
      <c r="A199" s="46">
        <v>176</v>
      </c>
      <c r="B199" s="46"/>
      <c r="C199" s="49"/>
      <c r="D199" s="49" t="s">
        <v>131</v>
      </c>
      <c r="E199" s="44"/>
      <c r="F199" s="54">
        <v>8.0000000000000004E-4</v>
      </c>
      <c r="G199" s="42"/>
      <c r="H199" s="4"/>
      <c r="I199" s="41"/>
    </row>
    <row r="200" spans="1:9">
      <c r="A200" s="46">
        <v>177</v>
      </c>
      <c r="B200" s="46"/>
      <c r="C200" s="50" t="s">
        <v>132</v>
      </c>
      <c r="D200" s="49"/>
      <c r="E200" s="44"/>
      <c r="F200" s="53">
        <f>ROUND(+F198*F199,0)</f>
        <v>12</v>
      </c>
      <c r="G200" s="42"/>
      <c r="H200" s="4"/>
      <c r="I200" s="41"/>
    </row>
    <row r="201" spans="1:9">
      <c r="A201" s="46">
        <v>178</v>
      </c>
      <c r="B201" s="46"/>
      <c r="C201" s="45" t="s">
        <v>133</v>
      </c>
      <c r="D201" s="49"/>
      <c r="E201" s="44"/>
      <c r="F201" s="53"/>
      <c r="G201" s="42"/>
      <c r="H201" s="4"/>
      <c r="I201" s="41"/>
    </row>
    <row r="202" spans="1:9">
      <c r="A202" s="46">
        <v>179</v>
      </c>
      <c r="B202" s="46"/>
      <c r="C202" s="49"/>
      <c r="D202" s="49" t="s">
        <v>134</v>
      </c>
      <c r="E202" s="44"/>
      <c r="F202" s="53">
        <v>0</v>
      </c>
      <c r="G202" s="42"/>
      <c r="H202" s="4"/>
      <c r="I202" s="41"/>
    </row>
    <row r="203" spans="1:9">
      <c r="A203" s="46">
        <v>180</v>
      </c>
      <c r="B203" s="46"/>
      <c r="C203" s="49"/>
      <c r="D203" s="49" t="s">
        <v>135</v>
      </c>
      <c r="E203" s="44"/>
      <c r="F203" s="53">
        <v>0</v>
      </c>
      <c r="G203" s="42"/>
      <c r="H203" s="4"/>
      <c r="I203" s="41"/>
    </row>
    <row r="204" spans="1:9">
      <c r="A204" s="46">
        <v>181</v>
      </c>
      <c r="B204" s="46"/>
      <c r="C204" s="49"/>
      <c r="D204" s="49" t="s">
        <v>136</v>
      </c>
      <c r="E204" s="44"/>
      <c r="F204" s="53">
        <v>1667</v>
      </c>
      <c r="G204" s="42"/>
      <c r="H204" s="4"/>
      <c r="I204" s="41"/>
    </row>
    <row r="205" spans="1:9" ht="13.5" thickBot="1">
      <c r="A205" s="46">
        <v>182</v>
      </c>
      <c r="B205" s="46"/>
      <c r="C205" s="50" t="s">
        <v>137</v>
      </c>
      <c r="D205" s="49"/>
      <c r="E205" s="44"/>
      <c r="F205" s="52">
        <f>SUM(F200:F204)</f>
        <v>1679</v>
      </c>
      <c r="G205" s="42"/>
      <c r="H205" s="4">
        <f>-F205</f>
        <v>-1679</v>
      </c>
      <c r="I205" s="41"/>
    </row>
    <row r="206" spans="1:9" ht="13.5" thickTop="1">
      <c r="A206" s="46"/>
      <c r="B206" s="46"/>
      <c r="C206" s="51"/>
      <c r="D206" s="51"/>
      <c r="E206" s="44"/>
      <c r="F206" s="43"/>
      <c r="G206" s="42"/>
      <c r="H206" s="4"/>
      <c r="I206" s="41"/>
    </row>
    <row r="207" spans="1:9">
      <c r="A207" s="46">
        <v>183</v>
      </c>
      <c r="B207" s="46"/>
      <c r="C207" s="56" t="s">
        <v>150</v>
      </c>
      <c r="D207" s="51"/>
      <c r="E207" s="44"/>
      <c r="F207" s="44"/>
      <c r="G207" s="42"/>
      <c r="H207" s="4"/>
      <c r="I207" s="41"/>
    </row>
    <row r="208" spans="1:9">
      <c r="A208" s="46">
        <v>184</v>
      </c>
      <c r="B208" s="46"/>
      <c r="C208" s="50" t="s">
        <v>125</v>
      </c>
      <c r="D208" s="49"/>
      <c r="E208" s="44"/>
      <c r="F208" s="48">
        <v>47475.659999999989</v>
      </c>
      <c r="G208" s="42"/>
      <c r="H208" s="4"/>
      <c r="I208" s="41"/>
    </row>
    <row r="209" spans="1:9">
      <c r="A209" s="46">
        <v>185</v>
      </c>
      <c r="B209" s="46"/>
      <c r="C209" s="50" t="s">
        <v>126</v>
      </c>
      <c r="D209" s="49"/>
      <c r="E209" s="44"/>
      <c r="F209" s="44"/>
      <c r="G209" s="42"/>
      <c r="H209" s="4"/>
      <c r="I209" s="41"/>
    </row>
    <row r="210" spans="1:9">
      <c r="A210" s="46">
        <v>186</v>
      </c>
      <c r="B210" s="46"/>
      <c r="C210" s="42"/>
      <c r="D210" s="49" t="s">
        <v>127</v>
      </c>
      <c r="E210" s="44"/>
      <c r="F210" s="53">
        <v>0</v>
      </c>
      <c r="G210" s="42"/>
      <c r="H210" s="4"/>
      <c r="I210" s="41"/>
    </row>
    <row r="211" spans="1:9">
      <c r="A211" s="46">
        <v>187</v>
      </c>
      <c r="B211" s="46"/>
      <c r="C211" s="42"/>
      <c r="D211" s="49" t="s">
        <v>128</v>
      </c>
      <c r="E211" s="44"/>
      <c r="F211" s="53">
        <v>-12838.88</v>
      </c>
      <c r="G211" s="42"/>
      <c r="H211" s="4"/>
      <c r="I211" s="41"/>
    </row>
    <row r="212" spans="1:9">
      <c r="A212" s="46">
        <v>188</v>
      </c>
      <c r="B212" s="46"/>
      <c r="C212" s="42"/>
      <c r="D212" s="49" t="s">
        <v>129</v>
      </c>
      <c r="E212" s="44"/>
      <c r="F212" s="55">
        <v>0</v>
      </c>
      <c r="G212" s="42"/>
      <c r="H212" s="4"/>
      <c r="I212" s="41"/>
    </row>
    <row r="213" spans="1:9">
      <c r="A213" s="46">
        <v>189</v>
      </c>
      <c r="B213" s="46"/>
      <c r="C213" s="49"/>
      <c r="D213" s="49" t="s">
        <v>130</v>
      </c>
      <c r="E213" s="44"/>
      <c r="F213" s="53">
        <f>SUM(F208:F212)</f>
        <v>34636.779999999992</v>
      </c>
      <c r="G213" s="42"/>
      <c r="H213" s="4"/>
      <c r="I213" s="41"/>
    </row>
    <row r="214" spans="1:9">
      <c r="A214" s="46">
        <v>190</v>
      </c>
      <c r="B214" s="46"/>
      <c r="C214" s="49"/>
      <c r="D214" s="49" t="s">
        <v>131</v>
      </c>
      <c r="E214" s="44"/>
      <c r="F214" s="54">
        <v>5.0000000000000001E-3</v>
      </c>
      <c r="G214" s="42"/>
      <c r="H214" s="4"/>
      <c r="I214" s="41"/>
    </row>
    <row r="215" spans="1:9">
      <c r="A215" s="46">
        <v>191</v>
      </c>
      <c r="B215" s="46"/>
      <c r="C215" s="50" t="s">
        <v>132</v>
      </c>
      <c r="D215" s="49"/>
      <c r="E215" s="44"/>
      <c r="F215" s="53">
        <f>ROUND(+F213*F214,0)</f>
        <v>173</v>
      </c>
      <c r="G215" s="42"/>
      <c r="H215" s="4"/>
      <c r="I215" s="41"/>
    </row>
    <row r="216" spans="1:9">
      <c r="A216" s="46">
        <v>192</v>
      </c>
      <c r="B216" s="46"/>
      <c r="C216" s="45" t="s">
        <v>133</v>
      </c>
      <c r="D216" s="49"/>
      <c r="E216" s="44"/>
      <c r="F216" s="53"/>
      <c r="G216" s="42"/>
      <c r="H216" s="4"/>
      <c r="I216" s="41"/>
    </row>
    <row r="217" spans="1:9">
      <c r="A217" s="46">
        <v>193</v>
      </c>
      <c r="B217" s="46"/>
      <c r="C217" s="49"/>
      <c r="D217" s="49" t="s">
        <v>134</v>
      </c>
      <c r="E217" s="44"/>
      <c r="F217" s="53">
        <v>0</v>
      </c>
      <c r="G217" s="42"/>
      <c r="H217" s="4"/>
      <c r="I217" s="41"/>
    </row>
    <row r="218" spans="1:9">
      <c r="A218" s="46">
        <v>194</v>
      </c>
      <c r="B218" s="46"/>
      <c r="C218" s="49"/>
      <c r="D218" s="49" t="s">
        <v>135</v>
      </c>
      <c r="E218" s="44"/>
      <c r="F218" s="53">
        <v>0</v>
      </c>
      <c r="G218" s="42"/>
      <c r="H218" s="4"/>
      <c r="I218" s="41"/>
    </row>
    <row r="219" spans="1:9">
      <c r="A219" s="46">
        <v>195</v>
      </c>
      <c r="B219" s="46"/>
      <c r="C219" s="49"/>
      <c r="D219" s="49" t="s">
        <v>136</v>
      </c>
      <c r="E219" s="44"/>
      <c r="F219" s="53">
        <v>4283</v>
      </c>
      <c r="G219" s="42"/>
      <c r="H219" s="4"/>
      <c r="I219" s="41"/>
    </row>
    <row r="220" spans="1:9" ht="13.5" thickBot="1">
      <c r="A220" s="46">
        <v>196</v>
      </c>
      <c r="B220" s="46"/>
      <c r="C220" s="50" t="s">
        <v>137</v>
      </c>
      <c r="D220" s="49"/>
      <c r="E220" s="44"/>
      <c r="F220" s="52">
        <f>SUM(F215:F219)</f>
        <v>4456</v>
      </c>
      <c r="G220" s="42"/>
      <c r="H220" s="4">
        <f>-F220</f>
        <v>-4456</v>
      </c>
      <c r="I220" s="41"/>
    </row>
    <row r="221" spans="1:9" ht="13.5" thickTop="1">
      <c r="A221" s="46"/>
      <c r="B221" s="46"/>
      <c r="C221" s="51"/>
      <c r="D221" s="51"/>
      <c r="E221" s="44"/>
      <c r="F221" s="43"/>
      <c r="G221" s="42"/>
      <c r="H221" s="43"/>
      <c r="I221" s="41"/>
    </row>
    <row r="222" spans="1:9">
      <c r="A222" s="46">
        <v>197</v>
      </c>
      <c r="B222" s="46"/>
      <c r="C222" s="56" t="s">
        <v>151</v>
      </c>
      <c r="D222" s="51"/>
      <c r="E222" s="44"/>
      <c r="F222" s="44"/>
      <c r="G222" s="42"/>
      <c r="H222" s="43"/>
      <c r="I222" s="41"/>
    </row>
    <row r="223" spans="1:9">
      <c r="A223" s="46">
        <v>198</v>
      </c>
      <c r="B223" s="46"/>
      <c r="C223" s="50" t="s">
        <v>125</v>
      </c>
      <c r="D223" s="49"/>
      <c r="E223" s="44"/>
      <c r="F223" s="48">
        <v>6171.34</v>
      </c>
      <c r="G223" s="42"/>
      <c r="H223" s="4"/>
      <c r="I223" s="41"/>
    </row>
    <row r="224" spans="1:9">
      <c r="A224" s="46">
        <v>199</v>
      </c>
      <c r="C224" s="50" t="s">
        <v>126</v>
      </c>
      <c r="D224" s="49"/>
      <c r="E224" s="44"/>
      <c r="F224" s="44"/>
      <c r="G224" s="42"/>
      <c r="H224" s="4"/>
      <c r="I224" s="41"/>
    </row>
    <row r="225" spans="1:9">
      <c r="A225" s="46">
        <v>200</v>
      </c>
      <c r="C225" s="42"/>
      <c r="D225" s="49" t="s">
        <v>127</v>
      </c>
      <c r="E225" s="44"/>
      <c r="F225" s="53">
        <v>0</v>
      </c>
      <c r="G225" s="42"/>
      <c r="H225" s="4"/>
      <c r="I225" s="41"/>
    </row>
    <row r="226" spans="1:9">
      <c r="A226" s="46">
        <v>201</v>
      </c>
      <c r="C226" s="42"/>
      <c r="D226" s="49" t="s">
        <v>128</v>
      </c>
      <c r="E226" s="44"/>
      <c r="F226" s="53">
        <v>0</v>
      </c>
      <c r="G226" s="42"/>
      <c r="H226" s="4"/>
      <c r="I226" s="41"/>
    </row>
    <row r="227" spans="1:9">
      <c r="A227" s="46">
        <v>202</v>
      </c>
      <c r="C227" s="42"/>
      <c r="D227" s="49" t="s">
        <v>129</v>
      </c>
      <c r="E227" s="44"/>
      <c r="F227" s="55">
        <v>0</v>
      </c>
      <c r="G227" s="42"/>
      <c r="H227" s="4"/>
      <c r="I227" s="41"/>
    </row>
    <row r="228" spans="1:9">
      <c r="A228" s="46">
        <v>203</v>
      </c>
      <c r="C228" s="49"/>
      <c r="D228" s="49" t="s">
        <v>130</v>
      </c>
      <c r="E228" s="44"/>
      <c r="F228" s="53">
        <f>SUM(F223:F227)</f>
        <v>6171.34</v>
      </c>
      <c r="G228" s="42"/>
      <c r="H228" s="4"/>
      <c r="I228" s="41"/>
    </row>
    <row r="229" spans="1:9">
      <c r="A229" s="46">
        <v>204</v>
      </c>
      <c r="C229" s="49"/>
      <c r="D229" s="49" t="s">
        <v>131</v>
      </c>
      <c r="E229" s="44"/>
      <c r="F229" s="54">
        <v>0</v>
      </c>
      <c r="G229" s="42"/>
      <c r="H229" s="4"/>
      <c r="I229" s="41"/>
    </row>
    <row r="230" spans="1:9">
      <c r="A230" s="46">
        <v>205</v>
      </c>
      <c r="C230" s="50" t="s">
        <v>132</v>
      </c>
      <c r="D230" s="49"/>
      <c r="E230" s="44"/>
      <c r="F230" s="53">
        <f>ROUND(+F228*F229,0)</f>
        <v>0</v>
      </c>
      <c r="G230" s="42"/>
      <c r="H230" s="4"/>
      <c r="I230" s="41"/>
    </row>
    <row r="231" spans="1:9">
      <c r="A231" s="46">
        <v>206</v>
      </c>
      <c r="C231" s="45" t="s">
        <v>133</v>
      </c>
      <c r="D231" s="49"/>
      <c r="E231" s="44"/>
      <c r="F231" s="53"/>
      <c r="G231" s="42"/>
      <c r="H231" s="4"/>
      <c r="I231" s="41"/>
    </row>
    <row r="232" spans="1:9">
      <c r="A232" s="46">
        <v>207</v>
      </c>
      <c r="C232" s="49"/>
      <c r="D232" s="49" t="s">
        <v>134</v>
      </c>
      <c r="E232" s="44"/>
      <c r="F232" s="53">
        <v>0</v>
      </c>
      <c r="G232" s="42"/>
      <c r="H232" s="4"/>
      <c r="I232" s="41"/>
    </row>
    <row r="233" spans="1:9">
      <c r="A233" s="46">
        <v>208</v>
      </c>
      <c r="C233" s="49"/>
      <c r="D233" s="49" t="s">
        <v>135</v>
      </c>
      <c r="E233" s="44"/>
      <c r="F233" s="53">
        <v>0</v>
      </c>
      <c r="G233" s="42"/>
      <c r="H233" s="4"/>
      <c r="I233" s="41"/>
    </row>
    <row r="234" spans="1:9">
      <c r="A234" s="46">
        <v>209</v>
      </c>
      <c r="C234" s="49"/>
      <c r="D234" s="49" t="s">
        <v>136</v>
      </c>
      <c r="E234" s="44"/>
      <c r="F234" s="53">
        <v>0</v>
      </c>
      <c r="G234" s="42"/>
      <c r="H234" s="4"/>
      <c r="I234" s="41"/>
    </row>
    <row r="235" spans="1:9" ht="13.5" thickBot="1">
      <c r="A235" s="46">
        <v>210</v>
      </c>
      <c r="C235" s="50" t="s">
        <v>137</v>
      </c>
      <c r="D235" s="49"/>
      <c r="E235" s="44"/>
      <c r="F235" s="52">
        <f>SUM(F230:F234)</f>
        <v>0</v>
      </c>
      <c r="G235" s="42"/>
      <c r="H235" s="4">
        <f>-F235</f>
        <v>0</v>
      </c>
      <c r="I235" s="41"/>
    </row>
    <row r="236" spans="1:9" ht="13.5" thickTop="1">
      <c r="A236" s="46"/>
      <c r="C236" s="51"/>
      <c r="D236" s="51"/>
      <c r="E236" s="44"/>
      <c r="F236" s="44"/>
      <c r="G236" s="42"/>
      <c r="H236" s="43"/>
      <c r="I236" s="41"/>
    </row>
    <row r="237" spans="1:9">
      <c r="A237" s="46"/>
      <c r="C237" s="51"/>
      <c r="D237" s="51"/>
      <c r="E237" s="44"/>
      <c r="F237" s="43"/>
      <c r="G237" s="42"/>
      <c r="H237" s="43"/>
      <c r="I237" s="41"/>
    </row>
    <row r="238" spans="1:9" ht="13.5" thickBot="1">
      <c r="A238" s="46">
        <v>211</v>
      </c>
      <c r="C238" s="50" t="s">
        <v>152</v>
      </c>
      <c r="D238" s="49"/>
      <c r="E238" s="44"/>
      <c r="F238" s="47">
        <f>F25+F40+F55+F70+F85+F100+F115+F130+F145+F160+F175+F190+F205+F220+F235</f>
        <v>16224</v>
      </c>
      <c r="G238" s="48"/>
      <c r="H238" s="47">
        <f>H25+H40+H55+H70+H85+H100+H115+H130+H145+H160+H175+H190+H205+H220+H235</f>
        <v>-16224</v>
      </c>
      <c r="I238" s="4"/>
    </row>
    <row r="239" spans="1:9" ht="13.5" thickTop="1">
      <c r="A239" s="46"/>
      <c r="C239" s="83"/>
      <c r="D239" s="83"/>
      <c r="E239" s="44"/>
      <c r="F239" s="43"/>
      <c r="G239" s="42"/>
      <c r="H239" s="41"/>
      <c r="I239" s="41"/>
    </row>
  </sheetData>
  <mergeCells count="5">
    <mergeCell ref="C239:D239"/>
    <mergeCell ref="A1:I1"/>
    <mergeCell ref="A2:I2"/>
    <mergeCell ref="A3:I3"/>
    <mergeCell ref="A4:I4"/>
  </mergeCells>
  <printOptions horizontalCentered="1"/>
  <pageMargins left="0.7" right="0.7" top="1" bottom="0.75" header="0.3" footer="0.3"/>
  <pageSetup scale="63" fitToHeight="5" orientation="landscape" r:id="rId1"/>
  <headerFooter alignWithMargins="0">
    <oddFooter>&amp;RExhibit No. 19
Case No. IPC-E-25-16
P. Jeppsen, IPC
Page &amp;P of &amp;N</oddFooter>
  </headerFooter>
  <rowBreaks count="4" manualBreakCount="4">
    <brk id="55" max="16383" man="1"/>
    <brk id="100" max="16383" man="1"/>
    <brk id="145" max="16383" man="1"/>
    <brk id="1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B477-2CBB-48C7-A8F3-3CCF7540C7B9}">
  <sheetPr>
    <pageSetUpPr fitToPage="1"/>
  </sheetPr>
  <dimension ref="A1:AB42"/>
  <sheetViews>
    <sheetView zoomScale="80" zoomScaleNormal="80" workbookViewId="0">
      <selection activeCell="G37" sqref="G37"/>
    </sheetView>
  </sheetViews>
  <sheetFormatPr defaultColWidth="9" defaultRowHeight="12.75"/>
  <cols>
    <col min="1" max="1" width="6" style="1" customWidth="1"/>
    <col min="2" max="2" width="2.875" style="1" customWidth="1"/>
    <col min="3" max="3" width="10.625" style="8" customWidth="1"/>
    <col min="4" max="4" width="2.875" style="1" customWidth="1"/>
    <col min="5" max="5" width="15.625" style="17" customWidth="1"/>
    <col min="6" max="6" width="2.875" style="1" customWidth="1"/>
    <col min="7" max="7" width="15.625" style="1" customWidth="1"/>
    <col min="8" max="8" width="2.125" style="1" customWidth="1"/>
    <col min="9" max="9" width="11.75" style="1" customWidth="1"/>
    <col min="10" max="10" width="2.375" style="1" customWidth="1"/>
    <col min="11" max="11" width="9.875" style="62" customWidth="1"/>
    <col min="12" max="12" width="1.375" style="1" customWidth="1"/>
    <col min="13" max="13" width="12.125" style="1" hidden="1" customWidth="1"/>
    <col min="14" max="14" width="2" style="1" hidden="1" customWidth="1"/>
    <col min="15" max="15" width="10.125" style="1" customWidth="1"/>
    <col min="16" max="16" width="1.375" style="1" customWidth="1"/>
    <col min="17" max="17" width="8.75" style="1" customWidth="1"/>
    <col min="18" max="18" width="5.125" style="1" customWidth="1"/>
    <col min="19" max="19" width="2.125" style="1" customWidth="1"/>
    <col min="20" max="20" width="10.75" style="1" customWidth="1"/>
    <col min="21" max="21" width="2.375" style="1" customWidth="1"/>
    <col min="22" max="22" width="8.875" style="1" hidden="1" customWidth="1"/>
    <col min="23" max="23" width="1.875" style="1" hidden="1" customWidth="1"/>
    <col min="24" max="24" width="9.75" style="1" customWidth="1"/>
    <col min="25" max="25" width="2.75" style="1" customWidth="1"/>
    <col min="26" max="26" width="11.875" style="1" hidden="1" customWidth="1"/>
    <col min="27" max="27" width="2.125" style="1" hidden="1" customWidth="1"/>
    <col min="28" max="28" width="12.25" style="1" bestFit="1" customWidth="1"/>
    <col min="29" max="16384" width="9" style="1"/>
  </cols>
  <sheetData>
    <row r="1" spans="1:28">
      <c r="A1" s="76" t="s">
        <v>0</v>
      </c>
      <c r="B1" s="76"/>
      <c r="C1" s="76"/>
      <c r="D1" s="76"/>
      <c r="E1" s="76"/>
      <c r="F1" s="76"/>
      <c r="G1" s="76"/>
      <c r="H1" s="76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>
      <c r="A2" s="76" t="s">
        <v>1</v>
      </c>
      <c r="B2" s="76"/>
      <c r="C2" s="76"/>
      <c r="D2" s="76"/>
      <c r="E2" s="76"/>
      <c r="F2" s="76"/>
      <c r="G2" s="76"/>
      <c r="H2" s="76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>
      <c r="A3" s="78" t="s">
        <v>153</v>
      </c>
      <c r="B3" s="78"/>
      <c r="C3" s="78"/>
      <c r="D3" s="78"/>
      <c r="E3" s="78"/>
      <c r="F3" s="78"/>
      <c r="G3" s="78"/>
      <c r="H3" s="78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28">
      <c r="A4" s="76" t="str">
        <f>+[19]OthOpRev451_454_456!A3</f>
        <v>For Twelve Months Ended December 31, 2025</v>
      </c>
      <c r="B4" s="76"/>
      <c r="C4" s="76"/>
      <c r="D4" s="76"/>
      <c r="E4" s="76"/>
      <c r="F4" s="76"/>
      <c r="G4" s="76"/>
      <c r="H4" s="76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>
      <c r="A5" s="73"/>
      <c r="B5" s="73"/>
      <c r="C5" s="73"/>
      <c r="D5" s="73"/>
      <c r="E5" s="74"/>
      <c r="F5" s="73"/>
      <c r="G5" s="73"/>
      <c r="H5" s="73"/>
      <c r="I5" s="70"/>
    </row>
    <row r="6" spans="1:28">
      <c r="A6" s="70"/>
      <c r="B6" s="70"/>
      <c r="C6" s="70"/>
      <c r="D6" s="70"/>
      <c r="E6" s="72"/>
      <c r="F6" s="70"/>
      <c r="G6" s="70"/>
      <c r="H6" s="70"/>
      <c r="I6" s="70"/>
    </row>
    <row r="7" spans="1:28">
      <c r="A7" s="15">
        <v>-1</v>
      </c>
      <c r="B7" s="70"/>
      <c r="C7" s="15">
        <v>-2</v>
      </c>
      <c r="D7" s="70"/>
      <c r="E7" s="15">
        <v>-3</v>
      </c>
      <c r="G7" s="15">
        <v>-4</v>
      </c>
      <c r="H7" s="15"/>
      <c r="I7" s="15"/>
      <c r="J7" s="12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B7" s="15"/>
    </row>
    <row r="8" spans="1:28">
      <c r="A8" s="70"/>
      <c r="B8" s="70"/>
      <c r="C8" s="70"/>
      <c r="D8" s="70"/>
      <c r="E8" s="14"/>
      <c r="F8" s="12"/>
      <c r="G8" s="12"/>
      <c r="H8" s="12"/>
      <c r="J8" s="12"/>
      <c r="K8" s="86"/>
      <c r="L8" s="86"/>
      <c r="M8" s="86"/>
      <c r="N8" s="86"/>
      <c r="O8" s="86"/>
      <c r="P8" s="9"/>
      <c r="Q8" s="12"/>
      <c r="R8" s="12"/>
      <c r="S8" s="12"/>
      <c r="T8" s="14"/>
      <c r="U8" s="12"/>
      <c r="V8" s="12"/>
      <c r="W8" s="14"/>
      <c r="X8" s="14"/>
      <c r="Y8" s="14"/>
      <c r="AA8" s="14"/>
    </row>
    <row r="9" spans="1:28">
      <c r="A9" s="70"/>
      <c r="B9" s="70"/>
      <c r="C9" s="70"/>
      <c r="D9" s="70"/>
      <c r="E9" s="14">
        <v>2024</v>
      </c>
      <c r="F9" s="12"/>
      <c r="G9" s="14">
        <v>2024</v>
      </c>
      <c r="H9" s="12"/>
      <c r="I9" s="14"/>
      <c r="J9" s="9"/>
      <c r="K9" s="14"/>
      <c r="L9" s="9"/>
      <c r="M9" s="9"/>
      <c r="N9" s="9"/>
      <c r="O9" s="9"/>
      <c r="P9" s="9"/>
      <c r="Q9" s="9"/>
      <c r="R9" s="9"/>
      <c r="S9" s="9"/>
      <c r="T9" s="69"/>
      <c r="U9" s="9"/>
      <c r="V9" s="9"/>
      <c r="W9" s="9"/>
      <c r="X9" s="8"/>
      <c r="Y9" s="14"/>
      <c r="Z9" s="8"/>
      <c r="AA9" s="8"/>
      <c r="AB9" s="14"/>
    </row>
    <row r="10" spans="1:28">
      <c r="A10" s="70"/>
      <c r="B10" s="70"/>
      <c r="C10" s="71" t="s">
        <v>154</v>
      </c>
      <c r="D10" s="70"/>
      <c r="E10" s="13" t="s">
        <v>7</v>
      </c>
      <c r="F10" s="12"/>
      <c r="G10" s="11" t="s">
        <v>19</v>
      </c>
      <c r="H10" s="9"/>
      <c r="I10" s="9"/>
      <c r="J10" s="9"/>
      <c r="K10" s="9"/>
      <c r="L10" s="9"/>
      <c r="M10" s="9"/>
      <c r="N10" s="9"/>
      <c r="O10" s="69"/>
      <c r="P10" s="69"/>
      <c r="Q10" s="9"/>
      <c r="R10" s="9"/>
      <c r="S10" s="9"/>
      <c r="T10" s="69"/>
      <c r="U10" s="9"/>
      <c r="V10" s="9"/>
      <c r="W10" s="9"/>
      <c r="X10" s="8"/>
      <c r="Y10" s="8"/>
      <c r="Z10" s="8"/>
      <c r="AA10" s="8"/>
      <c r="AB10" s="8"/>
    </row>
    <row r="11" spans="1:28">
      <c r="C11" s="64"/>
    </row>
    <row r="12" spans="1:28">
      <c r="A12" s="8">
        <v>1</v>
      </c>
      <c r="C12" s="8">
        <v>536</v>
      </c>
      <c r="E12" s="4">
        <v>70</v>
      </c>
      <c r="F12" s="41"/>
      <c r="G12" s="68">
        <f>-E12</f>
        <v>-70</v>
      </c>
      <c r="H12" s="41"/>
      <c r="I12" s="4"/>
      <c r="K12" s="65"/>
      <c r="L12" s="4"/>
      <c r="M12" s="4"/>
      <c r="O12" s="4"/>
      <c r="Q12" s="4"/>
      <c r="R12" s="4"/>
      <c r="T12" s="4"/>
      <c r="U12" s="4"/>
      <c r="V12" s="4"/>
      <c r="W12" s="4"/>
      <c r="X12" s="4"/>
      <c r="Z12" s="4"/>
      <c r="AB12" s="4"/>
    </row>
    <row r="13" spans="1:28">
      <c r="A13" s="8"/>
      <c r="F13" s="40"/>
      <c r="G13" s="63"/>
      <c r="H13" s="40"/>
      <c r="I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B13" s="17"/>
    </row>
    <row r="14" spans="1:28">
      <c r="A14" s="8">
        <f>A12+1</f>
        <v>2</v>
      </c>
      <c r="C14" s="8">
        <v>562</v>
      </c>
      <c r="E14" s="17">
        <v>4</v>
      </c>
      <c r="F14" s="40"/>
      <c r="G14" s="63">
        <f>-E14</f>
        <v>-4</v>
      </c>
      <c r="H14" s="40"/>
      <c r="I14" s="17"/>
      <c r="K14" s="65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B14" s="17"/>
    </row>
    <row r="15" spans="1:28">
      <c r="A15" s="8"/>
      <c r="F15" s="40"/>
      <c r="G15" s="63"/>
      <c r="H15" s="40"/>
      <c r="I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B15" s="17"/>
    </row>
    <row r="16" spans="1:28">
      <c r="A16" s="8">
        <f>A14+1</f>
        <v>3</v>
      </c>
      <c r="C16" s="8">
        <v>570</v>
      </c>
      <c r="E16" s="17">
        <v>4</v>
      </c>
      <c r="F16" s="40"/>
      <c r="G16" s="63">
        <f>-E16</f>
        <v>-4</v>
      </c>
      <c r="H16" s="40"/>
      <c r="I16" s="17"/>
      <c r="K16" s="65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B16" s="17"/>
    </row>
    <row r="17" spans="1:28">
      <c r="A17" s="8"/>
      <c r="F17" s="40"/>
      <c r="G17" s="63"/>
      <c r="H17" s="40"/>
      <c r="I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B17" s="17"/>
    </row>
    <row r="18" spans="1:28">
      <c r="A18" s="8">
        <f>A16+1</f>
        <v>4</v>
      </c>
      <c r="C18" s="8">
        <v>580</v>
      </c>
      <c r="E18" s="17">
        <v>207</v>
      </c>
      <c r="F18" s="40"/>
      <c r="G18" s="63">
        <f>-E18</f>
        <v>-207</v>
      </c>
      <c r="H18" s="40"/>
      <c r="I18" s="17"/>
      <c r="K18" s="65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17"/>
    </row>
    <row r="19" spans="1:28">
      <c r="A19" s="8"/>
      <c r="C19" s="64"/>
      <c r="E19" s="1"/>
      <c r="F19" s="40"/>
      <c r="H19" s="40"/>
      <c r="K19" s="1"/>
      <c r="Q19" s="63"/>
    </row>
    <row r="20" spans="1:28">
      <c r="A20" s="8">
        <f>A18+1</f>
        <v>5</v>
      </c>
      <c r="C20" s="8">
        <v>582</v>
      </c>
      <c r="E20" s="1">
        <v>4</v>
      </c>
      <c r="F20" s="40"/>
      <c r="G20" s="63">
        <f>-E20</f>
        <v>-4</v>
      </c>
      <c r="H20" s="40"/>
      <c r="I20" s="17"/>
      <c r="K20" s="65"/>
      <c r="Q20" s="63"/>
    </row>
    <row r="21" spans="1:28">
      <c r="A21" s="8"/>
      <c r="C21" s="64"/>
      <c r="E21" s="1"/>
      <c r="F21" s="40"/>
      <c r="H21" s="40"/>
      <c r="K21" s="1"/>
      <c r="Q21" s="63"/>
    </row>
    <row r="22" spans="1:28">
      <c r="A22" s="8">
        <f>A20+1</f>
        <v>6</v>
      </c>
      <c r="C22" s="8">
        <v>583</v>
      </c>
      <c r="E22" s="17">
        <v>628</v>
      </c>
      <c r="F22" s="40"/>
      <c r="G22" s="63">
        <f>-E22</f>
        <v>-628</v>
      </c>
      <c r="H22" s="40"/>
      <c r="I22" s="17"/>
      <c r="K22" s="65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B22" s="17"/>
    </row>
    <row r="23" spans="1:28">
      <c r="A23" s="8"/>
      <c r="C23" s="64"/>
      <c r="E23" s="63"/>
      <c r="F23" s="40"/>
      <c r="G23" s="63"/>
      <c r="H23" s="40"/>
      <c r="I23" s="63"/>
      <c r="J23" s="66"/>
      <c r="K23" s="63"/>
      <c r="L23" s="66"/>
      <c r="M23" s="63"/>
      <c r="N23" s="63"/>
      <c r="O23" s="63"/>
      <c r="P23" s="66"/>
      <c r="R23" s="63"/>
      <c r="S23" s="67"/>
      <c r="T23" s="63"/>
      <c r="U23" s="66"/>
      <c r="V23" s="63"/>
      <c r="W23" s="66"/>
      <c r="X23" s="63"/>
      <c r="Y23" s="66"/>
      <c r="Z23" s="63"/>
      <c r="AA23" s="63"/>
      <c r="AB23" s="63"/>
    </row>
    <row r="24" spans="1:28">
      <c r="A24" s="8">
        <f>A22+1</f>
        <v>7</v>
      </c>
      <c r="C24" s="8">
        <v>588</v>
      </c>
      <c r="E24" s="63">
        <v>106</v>
      </c>
      <c r="F24" s="40"/>
      <c r="G24" s="63">
        <f>-E24</f>
        <v>-106</v>
      </c>
      <c r="H24" s="40"/>
      <c r="I24" s="17"/>
      <c r="J24" s="66"/>
      <c r="K24" s="65"/>
      <c r="L24" s="66"/>
      <c r="M24" s="63"/>
      <c r="N24" s="63"/>
      <c r="O24" s="63"/>
      <c r="P24" s="66"/>
      <c r="R24" s="63"/>
      <c r="S24" s="67"/>
      <c r="T24" s="63"/>
      <c r="U24" s="66"/>
      <c r="V24" s="63"/>
      <c r="W24" s="66"/>
      <c r="X24" s="63"/>
      <c r="Y24" s="66"/>
      <c r="Z24" s="63"/>
      <c r="AA24" s="63"/>
      <c r="AB24" s="63"/>
    </row>
    <row r="25" spans="1:28">
      <c r="A25" s="8"/>
      <c r="C25" s="64"/>
      <c r="E25" s="63"/>
      <c r="F25" s="40"/>
      <c r="G25" s="63"/>
      <c r="H25" s="40"/>
      <c r="I25" s="63"/>
      <c r="J25" s="66"/>
      <c r="K25" s="63"/>
      <c r="L25" s="66"/>
      <c r="M25" s="63"/>
      <c r="N25" s="63"/>
      <c r="O25" s="63"/>
      <c r="P25" s="66"/>
      <c r="R25" s="63"/>
      <c r="S25" s="67"/>
      <c r="T25" s="63"/>
      <c r="U25" s="66"/>
      <c r="V25" s="63"/>
      <c r="W25" s="66"/>
      <c r="X25" s="63"/>
      <c r="Y25" s="66"/>
      <c r="Z25" s="63"/>
      <c r="AA25" s="63"/>
      <c r="AB25" s="63"/>
    </row>
    <row r="26" spans="1:28">
      <c r="A26" s="8">
        <f>A24+1</f>
        <v>8</v>
      </c>
      <c r="C26" s="8">
        <v>592</v>
      </c>
      <c r="E26" s="63">
        <v>4</v>
      </c>
      <c r="F26" s="40"/>
      <c r="G26" s="63">
        <f>-E26</f>
        <v>-4</v>
      </c>
      <c r="H26" s="40"/>
      <c r="I26" s="17"/>
      <c r="J26" s="66"/>
      <c r="K26" s="65"/>
      <c r="L26" s="66"/>
      <c r="M26" s="63"/>
      <c r="N26" s="63"/>
      <c r="O26" s="63"/>
      <c r="P26" s="66"/>
      <c r="R26" s="63"/>
      <c r="S26" s="67"/>
      <c r="T26" s="63"/>
      <c r="U26" s="66"/>
      <c r="V26" s="63"/>
      <c r="W26" s="66"/>
      <c r="X26" s="63"/>
      <c r="Y26" s="66"/>
      <c r="Z26" s="63"/>
      <c r="AA26" s="63"/>
      <c r="AB26" s="63"/>
    </row>
    <row r="27" spans="1:28">
      <c r="A27" s="8"/>
      <c r="C27" s="64"/>
      <c r="E27" s="63"/>
      <c r="F27" s="40"/>
      <c r="G27" s="63"/>
      <c r="H27" s="40"/>
      <c r="I27" s="63"/>
      <c r="J27" s="66"/>
      <c r="K27" s="63"/>
      <c r="L27" s="66"/>
      <c r="M27" s="63"/>
      <c r="N27" s="63"/>
      <c r="O27" s="63"/>
      <c r="P27" s="66"/>
      <c r="R27" s="63"/>
      <c r="S27" s="67"/>
      <c r="T27" s="63"/>
      <c r="U27" s="66"/>
      <c r="V27" s="63"/>
      <c r="W27" s="66"/>
      <c r="X27" s="63"/>
      <c r="Y27" s="66"/>
      <c r="Z27" s="63"/>
      <c r="AA27" s="63"/>
      <c r="AB27" s="63"/>
    </row>
    <row r="28" spans="1:28">
      <c r="A28" s="8">
        <f>A26+1</f>
        <v>9</v>
      </c>
      <c r="C28" s="8">
        <v>901</v>
      </c>
      <c r="E28" s="17">
        <v>414</v>
      </c>
      <c r="F28" s="40"/>
      <c r="G28" s="63">
        <f>-E28</f>
        <v>-414</v>
      </c>
      <c r="H28" s="40"/>
      <c r="I28" s="17"/>
      <c r="K28" s="65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B28" s="17"/>
    </row>
    <row r="29" spans="1:28">
      <c r="A29" s="8"/>
      <c r="F29" s="40"/>
      <c r="G29" s="63"/>
      <c r="H29" s="40"/>
      <c r="I29" s="17"/>
      <c r="K29" s="65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B29" s="17"/>
    </row>
    <row r="30" spans="1:28">
      <c r="A30" s="8">
        <f>A28+1</f>
        <v>10</v>
      </c>
      <c r="C30" s="8">
        <v>903</v>
      </c>
      <c r="E30" s="17">
        <v>26</v>
      </c>
      <c r="F30" s="40"/>
      <c r="G30" s="63">
        <f>-E30</f>
        <v>-26</v>
      </c>
      <c r="H30" s="40"/>
      <c r="I30" s="17"/>
      <c r="K30" s="65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B30" s="17"/>
    </row>
    <row r="31" spans="1:28">
      <c r="A31" s="8"/>
      <c r="C31" s="64"/>
      <c r="E31" s="1"/>
      <c r="F31" s="40"/>
      <c r="H31" s="40"/>
      <c r="K31" s="1"/>
      <c r="Q31" s="63"/>
    </row>
    <row r="32" spans="1:28">
      <c r="A32" s="8">
        <f>A30+1</f>
        <v>11</v>
      </c>
      <c r="C32" s="8">
        <v>908</v>
      </c>
      <c r="E32" s="17">
        <v>11</v>
      </c>
      <c r="F32" s="40"/>
      <c r="G32" s="63">
        <f>-E32</f>
        <v>-11</v>
      </c>
      <c r="H32" s="40"/>
      <c r="I32" s="17"/>
      <c r="K32" s="65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B32" s="17"/>
    </row>
    <row r="33" spans="1:28">
      <c r="A33" s="8"/>
      <c r="C33" s="64"/>
      <c r="E33" s="1"/>
      <c r="F33" s="40"/>
      <c r="H33" s="40"/>
      <c r="K33" s="1"/>
    </row>
    <row r="34" spans="1:28">
      <c r="A34" s="8">
        <f>A32+1</f>
        <v>12</v>
      </c>
      <c r="C34" s="8">
        <v>921</v>
      </c>
      <c r="E34" s="17">
        <v>4859</v>
      </c>
      <c r="F34" s="40"/>
      <c r="G34" s="63">
        <f>-E34</f>
        <v>-4859</v>
      </c>
      <c r="H34" s="40"/>
      <c r="I34" s="17"/>
      <c r="K34" s="65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B34" s="17"/>
    </row>
    <row r="35" spans="1:28">
      <c r="A35" s="8"/>
      <c r="E35" s="63"/>
      <c r="F35" s="40"/>
      <c r="G35" s="63"/>
      <c r="H35" s="40"/>
      <c r="I35" s="63"/>
      <c r="J35" s="66"/>
      <c r="K35" s="63"/>
      <c r="L35" s="66"/>
      <c r="M35" s="63"/>
      <c r="N35" s="63"/>
      <c r="O35" s="63"/>
      <c r="P35" s="66"/>
      <c r="Q35" s="63"/>
      <c r="R35" s="63"/>
      <c r="S35" s="67"/>
      <c r="T35" s="63"/>
      <c r="U35" s="66"/>
      <c r="V35" s="63"/>
      <c r="W35" s="66"/>
      <c r="X35" s="63"/>
      <c r="Y35" s="66"/>
      <c r="Z35" s="63"/>
      <c r="AA35" s="63"/>
      <c r="AB35" s="63"/>
    </row>
    <row r="36" spans="1:28">
      <c r="A36" s="8">
        <f>A34+1</f>
        <v>13</v>
      </c>
      <c r="C36" s="8">
        <v>926</v>
      </c>
      <c r="E36" s="17">
        <v>34</v>
      </c>
      <c r="F36" s="40"/>
      <c r="G36" s="63">
        <f>-E36</f>
        <v>-34</v>
      </c>
      <c r="H36" s="40"/>
      <c r="I36" s="17"/>
      <c r="K36" s="65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B36" s="17"/>
    </row>
    <row r="37" spans="1:28">
      <c r="A37" s="8"/>
      <c r="C37" s="64"/>
      <c r="E37" s="63"/>
      <c r="F37" s="40"/>
      <c r="H37" s="40"/>
      <c r="I37" s="63"/>
      <c r="J37" s="66"/>
      <c r="K37" s="63"/>
      <c r="L37" s="66"/>
      <c r="M37" s="63"/>
      <c r="N37" s="63"/>
      <c r="O37" s="63"/>
      <c r="P37" s="66"/>
      <c r="R37" s="63"/>
      <c r="S37" s="67"/>
      <c r="T37" s="63"/>
      <c r="U37" s="66"/>
      <c r="V37" s="63"/>
      <c r="W37" s="66"/>
      <c r="X37" s="63"/>
      <c r="Y37" s="66"/>
      <c r="Z37" s="63"/>
      <c r="AA37" s="63"/>
      <c r="AB37" s="63"/>
    </row>
    <row r="38" spans="1:28">
      <c r="A38" s="8">
        <f>A36+1</f>
        <v>14</v>
      </c>
      <c r="C38" s="8">
        <v>930</v>
      </c>
      <c r="E38" s="17">
        <v>86828</v>
      </c>
      <c r="F38" s="40"/>
      <c r="G38" s="63">
        <f>-E38</f>
        <v>-86828</v>
      </c>
      <c r="H38" s="40"/>
      <c r="I38" s="17"/>
      <c r="K38" s="65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B38" s="17"/>
    </row>
    <row r="39" spans="1:28">
      <c r="A39" s="8"/>
      <c r="C39" s="64"/>
      <c r="E39" s="1"/>
      <c r="F39" s="40"/>
      <c r="G39" s="63"/>
      <c r="H39" s="40"/>
      <c r="K39" s="1"/>
      <c r="Q39" s="63"/>
      <c r="R39" s="62"/>
      <c r="X39" s="17"/>
    </row>
    <row r="40" spans="1:28" ht="13.5" thickBot="1">
      <c r="A40" s="8">
        <f>A38+1</f>
        <v>15</v>
      </c>
      <c r="C40" s="14" t="s">
        <v>155</v>
      </c>
      <c r="E40" s="16">
        <f>SUM(E12:E39)</f>
        <v>93199</v>
      </c>
      <c r="F40" s="41"/>
      <c r="G40" s="16">
        <f>SUM(G12:G39)</f>
        <v>-93199</v>
      </c>
      <c r="H40" s="41"/>
      <c r="I40" s="4"/>
      <c r="K40" s="4"/>
      <c r="M40" s="4"/>
      <c r="O40" s="4"/>
      <c r="P40" s="4"/>
      <c r="Q40" s="4"/>
      <c r="R40" s="4"/>
      <c r="T40" s="4"/>
      <c r="U40" s="4"/>
      <c r="V40" s="4"/>
      <c r="X40" s="4"/>
      <c r="Z40" s="4"/>
      <c r="AB40" s="4"/>
    </row>
    <row r="41" spans="1:28" ht="13.5" thickTop="1">
      <c r="A41" s="8"/>
      <c r="E41" s="1"/>
      <c r="F41" s="40"/>
      <c r="G41" s="40"/>
      <c r="H41" s="40"/>
    </row>
    <row r="42" spans="1:28">
      <c r="X42" s="17"/>
    </row>
  </sheetData>
  <mergeCells count="1">
    <mergeCell ref="K8:O8"/>
  </mergeCells>
  <printOptions horizontalCentered="1"/>
  <pageMargins left="0.7" right="0.7" top="1" bottom="0.75" header="0.3" footer="0.3"/>
  <pageSetup scale="78" orientation="landscape" r:id="rId1"/>
  <headerFooter alignWithMargins="0">
    <oddFooter>&amp;RExhibit No. 19
Case No. IPC-E-25-16
P. Jeppsen, IPC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1316C-F092-4D47-8350-E2DD491C3588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f2598b9c-e36d-41d2-bc07-82821eae5140"/>
    <ds:schemaRef ds:uri="a861b690-d0a9-4018-97d6-298fd6205a36"/>
  </ds:schemaRefs>
</ds:datastoreItem>
</file>

<file path=customXml/itemProps2.xml><?xml version="1.0" encoding="utf-8"?>
<ds:datastoreItem xmlns:ds="http://schemas.openxmlformats.org/officeDocument/2006/customXml" ds:itemID="{64D2A252-A188-4B3D-BCA9-E9E3F818C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4936FB-B486-48D3-8D0B-F1875086DC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DedfromO&amp;M 930.1</vt:lpstr>
      <vt:lpstr>MemCont Ded</vt:lpstr>
      <vt:lpstr>OfficerExp Ded</vt:lpstr>
      <vt:lpstr>Other exclusions</vt:lpstr>
      <vt:lpstr>'DedfromO&amp;M 930.1'!Print_Area</vt:lpstr>
      <vt:lpstr>'MemCont Ded'!Print_Area</vt:lpstr>
      <vt:lpstr>'Other exclusions'!Print_Area</vt:lpstr>
      <vt:lpstr>'MemCont Ded'!Print_Titles</vt:lpstr>
      <vt:lpstr>'OfficerExp Ded'!Print_Titles</vt:lpstr>
      <vt:lpstr>'Other exclusions'!Print_Titles</vt:lpstr>
    </vt:vector>
  </TitlesOfParts>
  <Manager/>
  <Company>Idaho Power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Ma, Amy</dc:creator>
  <cp:keywords/>
  <dc:description/>
  <cp:lastModifiedBy>White, Tami</cp:lastModifiedBy>
  <cp:revision/>
  <cp:lastPrinted>2025-05-27T19:32:03Z</cp:lastPrinted>
  <dcterms:created xsi:type="dcterms:W3CDTF">2025-04-08T23:17:47Z</dcterms:created>
  <dcterms:modified xsi:type="dcterms:W3CDTF">2025-05-27T19:32:25Z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  <property fmtid="{D5CDD505-2E9C-101B-9397-08002B2CF9AE}" pid="3" name="Order">
    <vt:r8>22500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